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isk_FTProjekt\home\Archiv FT Projekt\2023\Výměna rozvodů zdravotechniky a oprava sociálních zařízení v objektu J. Matuška 8226a, Ostrava-Dubina\05_PP\03_PROFESE\ZTI\úprava 2025\"/>
    </mc:Choice>
  </mc:AlternateContent>
  <xr:revisionPtr revIDLastSave="0" documentId="8_{8E27A07C-C4ED-4058-9CEC-F4D4D5C46702}" xr6:coauthVersionLast="45" xr6:coauthVersionMax="45" xr10:uidLastSave="{00000000-0000-0000-0000-000000000000}"/>
  <bookViews>
    <workbookView xWindow="-12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Pol'!$A$1:$U$131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0" i="1" l="1"/>
  <c r="H49" i="1"/>
  <c r="H48" i="1"/>
  <c r="H47" i="1"/>
  <c r="I47" i="1" s="1"/>
  <c r="G50" i="1"/>
  <c r="I50" i="1" s="1"/>
  <c r="G49" i="1"/>
  <c r="G48" i="1"/>
  <c r="G47" i="1"/>
  <c r="G39" i="1"/>
  <c r="F39" i="1"/>
  <c r="G121" i="12"/>
  <c r="AC121" i="12"/>
  <c r="AD121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8" i="12"/>
  <c r="G28" i="12"/>
  <c r="M28" i="12" s="1"/>
  <c r="I28" i="12"/>
  <c r="I27" i="12" s="1"/>
  <c r="K28" i="12"/>
  <c r="K27" i="12" s="1"/>
  <c r="O28" i="12"/>
  <c r="O27" i="12" s="1"/>
  <c r="Q28" i="12"/>
  <c r="Q27" i="12" s="1"/>
  <c r="U28" i="12"/>
  <c r="U27" i="12" s="1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9" i="12"/>
  <c r="G69" i="12"/>
  <c r="M69" i="12" s="1"/>
  <c r="I69" i="12"/>
  <c r="I68" i="12" s="1"/>
  <c r="K69" i="12"/>
  <c r="K68" i="12" s="1"/>
  <c r="O69" i="12"/>
  <c r="O68" i="12" s="1"/>
  <c r="Q69" i="12"/>
  <c r="Q68" i="12" s="1"/>
  <c r="U69" i="12"/>
  <c r="U68" i="12" s="1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U93" i="12"/>
  <c r="F94" i="12"/>
  <c r="G94" i="12"/>
  <c r="M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7" i="12"/>
  <c r="G97" i="12"/>
  <c r="M97" i="12" s="1"/>
  <c r="I97" i="12"/>
  <c r="K97" i="12"/>
  <c r="O97" i="12"/>
  <c r="Q97" i="12"/>
  <c r="U97" i="12"/>
  <c r="F98" i="12"/>
  <c r="G98" i="12"/>
  <c r="M98" i="12" s="1"/>
  <c r="I98" i="12"/>
  <c r="K98" i="12"/>
  <c r="O98" i="12"/>
  <c r="Q98" i="12"/>
  <c r="U98" i="12"/>
  <c r="F99" i="12"/>
  <c r="G99" i="12"/>
  <c r="M99" i="12" s="1"/>
  <c r="I99" i="12"/>
  <c r="K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F102" i="12"/>
  <c r="G102" i="12"/>
  <c r="M102" i="12" s="1"/>
  <c r="I102" i="12"/>
  <c r="K102" i="12"/>
  <c r="O102" i="12"/>
  <c r="Q102" i="12"/>
  <c r="U102" i="12"/>
  <c r="F103" i="12"/>
  <c r="G103" i="12"/>
  <c r="M103" i="12" s="1"/>
  <c r="I103" i="12"/>
  <c r="K103" i="12"/>
  <c r="O103" i="12"/>
  <c r="Q103" i="12"/>
  <c r="U103" i="12"/>
  <c r="F104" i="12"/>
  <c r="G104" i="12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/>
  <c r="M106" i="12" s="1"/>
  <c r="I106" i="12"/>
  <c r="K106" i="12"/>
  <c r="O106" i="12"/>
  <c r="Q106" i="12"/>
  <c r="U106" i="12"/>
  <c r="F107" i="12"/>
  <c r="G107" i="12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0" i="12"/>
  <c r="G110" i="12"/>
  <c r="M110" i="12" s="1"/>
  <c r="I110" i="12"/>
  <c r="K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F112" i="12"/>
  <c r="G112" i="12"/>
  <c r="M112" i="12" s="1"/>
  <c r="I112" i="12"/>
  <c r="K112" i="12"/>
  <c r="O112" i="12"/>
  <c r="Q112" i="12"/>
  <c r="U112" i="12"/>
  <c r="F113" i="12"/>
  <c r="G113" i="12"/>
  <c r="M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5" i="12"/>
  <c r="G115" i="12"/>
  <c r="M115" i="12" s="1"/>
  <c r="I115" i="12"/>
  <c r="K115" i="12"/>
  <c r="O115" i="12"/>
  <c r="Q115" i="12"/>
  <c r="U115" i="12"/>
  <c r="F117" i="12"/>
  <c r="G117" i="12" s="1"/>
  <c r="I117" i="12"/>
  <c r="I116" i="12" s="1"/>
  <c r="K117" i="12"/>
  <c r="K116" i="12" s="1"/>
  <c r="O117" i="12"/>
  <c r="O116" i="12" s="1"/>
  <c r="Q117" i="12"/>
  <c r="Q116" i="12" s="1"/>
  <c r="U117" i="12"/>
  <c r="U116" i="12" s="1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I20" i="1"/>
  <c r="G20" i="1"/>
  <c r="E20" i="1"/>
  <c r="I19" i="1"/>
  <c r="G19" i="1"/>
  <c r="E19" i="1"/>
  <c r="I18" i="1"/>
  <c r="G18" i="1"/>
  <c r="E18" i="1"/>
  <c r="G17" i="1"/>
  <c r="E17" i="1"/>
  <c r="I16" i="1"/>
  <c r="G16" i="1"/>
  <c r="E16" i="1"/>
  <c r="G51" i="1"/>
  <c r="H51" i="1"/>
  <c r="I49" i="1"/>
  <c r="I48" i="1"/>
  <c r="G27" i="1"/>
  <c r="F40" i="1"/>
  <c r="G23" i="1" s="1"/>
  <c r="G40" i="1"/>
  <c r="G28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17" i="1" l="1"/>
  <c r="I21" i="1" s="1"/>
  <c r="I51" i="1"/>
  <c r="G25" i="1"/>
  <c r="G26" i="1" s="1"/>
  <c r="G24" i="1"/>
  <c r="G29" i="1" s="1"/>
  <c r="G116" i="12"/>
  <c r="M117" i="12"/>
  <c r="M116" i="12" s="1"/>
  <c r="M68" i="12"/>
  <c r="M27" i="12"/>
  <c r="G27" i="12"/>
  <c r="M9" i="12"/>
  <c r="M8" i="12" s="1"/>
  <c r="G68" i="12"/>
  <c r="G21" i="1"/>
  <c r="E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<sst xmlns="http://schemas.openxmlformats.org/spreadsheetml/2006/main" count="583" uniqueCount="319">
  <si>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</si>
  <si>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</si>
  <si>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</si>
  <si>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</si>
  <si>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</si>
  <si>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</si>
  <si>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</si>
  <si>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</si>
  <si>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</si>
  <si>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</si>
  <si>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</si>
  <si>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</si>
  <si>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</si>
  <si>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</si>
  <si>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</si>
  <si>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</si>
  <si>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</si>
  <si>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</si>
  <si>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</si>
  <si>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</si>
  <si>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</si>
  <si>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</si>
  <si>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</si>
  <si>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</si>
  <si>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</si>
  <si>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</si>
  <si>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</si>
  <si>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</si>
  <si>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</si>
  <si>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</si>
  <si>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</si>
  <si>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</si>
  <si>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</si>
  <si>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</si>
  <si>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</si>
  <si>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</si>
  <si>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</si>
  <si>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</si>
  <si>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</si>
  <si>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</si>
  <si>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</si>
  <si>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</si>
  <si>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</si>
  <si>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</si>
  <si>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</si>
  <si>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 xml:space="preserve">Etapa Ib – Pavilon A1 </t>
  </si>
  <si>
    <t>Ing. Tomáš Fabián</t>
  </si>
  <si>
    <t>Mitrovická 720/401b</t>
  </si>
  <si>
    <t>Ostrava</t>
  </si>
  <si>
    <t>72400</t>
  </si>
  <si>
    <t>01927795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</si>
  <si>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</si>
  <si>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</si>
  <si>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</si>
  <si>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</si>
  <si>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</si>
  <si>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</si>
  <si>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</si>
  <si>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</si>
  <si>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</si>
  <si>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</si>
  <si>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</si>
  <si>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</si>
  <si>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</si>
  <si>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</si>
  <si>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</si>
  <si>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</si>
  <si>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</si>
  <si>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</si>
  <si>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</si>
  <si>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</si>
  <si>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</si>
  <si>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</si>
  <si>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</si>
  <si>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</si>
  <si>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</si>
  <si>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</si>
  <si>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</si>
  <si>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</si>
  <si>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</si>
  <si>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</si>
  <si>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</si>
  <si>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</si>
  <si>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</si>
  <si>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</si>
  <si>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</si>
  <si>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</si>
  <si>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</si>
  <si>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</si>
  <si>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</si>
  <si>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</si>
  <si>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</si>
  <si>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</si>
  <si>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721171803R00</t>
  </si>
  <si>
    <t>Demontáž potrubí z PVC do D 75 mm</t>
  </si>
  <si>
    <t>m</t>
  </si>
  <si>
    <t>POL1_0</t>
  </si>
  <si>
    <t>721171808R00</t>
  </si>
  <si>
    <t>Demontáž potrubí z PVC do D 125 mm</t>
  </si>
  <si>
    <t>721290822R00</t>
  </si>
  <si>
    <t>Přesun vybouraných hmot, vnitřní kanalizace, v objektech výšky přes 6 - 12 m</t>
  </si>
  <si>
    <t>t</t>
  </si>
  <si>
    <t>721176102R00</t>
  </si>
  <si>
    <t>Potrubí HT připojovací, D 40 x 1,8 mm</t>
  </si>
  <si>
    <t>721176103R00</t>
  </si>
  <si>
    <t>Potrubí HT připojovací, D 50 x 1,8 mm</t>
  </si>
  <si>
    <t>721176115R00</t>
  </si>
  <si>
    <t>Potrubí HT odpadní svislé, D 110 x 2,7 mm</t>
  </si>
  <si>
    <t>721176223R00</t>
  </si>
  <si>
    <t>Potrubí KG svodné (ležaté) v zemi, D 125 x 3,2 mm</t>
  </si>
  <si>
    <t>721176225R00</t>
  </si>
  <si>
    <t>Potrubí KG svodné (ležaté) v zemi, D 200 x 4,9 mm</t>
  </si>
  <si>
    <t>721194104R00</t>
  </si>
  <si>
    <t>Vyvedení odpadních výpustek, D 40 x 1,8 mm</t>
  </si>
  <si>
    <t>kus</t>
  </si>
  <si>
    <t>721194105R00</t>
  </si>
  <si>
    <t>Vyvedení odpadních výpustek, D 50 x 1,8 mm</t>
  </si>
  <si>
    <t>721194109R00</t>
  </si>
  <si>
    <t>Vyvedení odpadních výpustek, D 110 x 2,3 mm</t>
  </si>
  <si>
    <t>721177125R00</t>
  </si>
  <si>
    <t>Čisticí kus pachotěsný, odpadní svislé, D 110 mm</t>
  </si>
  <si>
    <t>721273150RT1</t>
  </si>
  <si>
    <t>Hlavice ventilační přivětrávací, přivzdušňovací ventil 110 mm</t>
  </si>
  <si>
    <t>721290111R00</t>
  </si>
  <si>
    <t>Zkouška těsnosti kanalizace vodou DN 125 mm</t>
  </si>
  <si>
    <t>721 99-0001</t>
  </si>
  <si>
    <t>Protipožární ucpávka pro kanl potrubí do DN160</t>
  </si>
  <si>
    <t>POL3_0</t>
  </si>
  <si>
    <t>721990002</t>
  </si>
  <si>
    <t>Montáž protipožární ucpávky</t>
  </si>
  <si>
    <t>721990003</t>
  </si>
  <si>
    <t>Zednická výpomoc - vysekání drážek, , zapravení drážek</t>
  </si>
  <si>
    <t>hod</t>
  </si>
  <si>
    <t>998721101R00</t>
  </si>
  <si>
    <t>Přesun hmot pro vnitřní kanalizaci, výšky do 6 m</t>
  </si>
  <si>
    <t>722170804R00</t>
  </si>
  <si>
    <t>Demontáž rozvodů vody z plastů do D 63 mm</t>
  </si>
  <si>
    <t>722290822R00</t>
  </si>
  <si>
    <t>Přesun vybouraných hmot - vodovody, H 6 - 12 m</t>
  </si>
  <si>
    <t>722172731R00</t>
  </si>
  <si>
    <t>Potrubí plastové PP-R, bez zednických výpomocí, D 20 x 3,4 mm, PN 20</t>
  </si>
  <si>
    <t>722172732R00</t>
  </si>
  <si>
    <t>Potrubí plastové PP-R, bez zednických výpomocí, D 25 x 4,2 mm, PN 20</t>
  </si>
  <si>
    <t>722172733R00</t>
  </si>
  <si>
    <t>Potrubí plastové PP-R, bez zednických výpomocí, D 32 x 5,4 mm, PN 20</t>
  </si>
  <si>
    <t>722172734R00</t>
  </si>
  <si>
    <t>Potrubí plastové PP-R, bez zednických výpomocí, D 40 x 6,7 mm, PN 20</t>
  </si>
  <si>
    <t>722176112R00</t>
  </si>
  <si>
    <t>Montáž plastového vodovodního potrubí, polyfuzně svařovaného, D 20 mm</t>
  </si>
  <si>
    <t>722176113R00</t>
  </si>
  <si>
    <t>Montáž plastového vodovodního potrubí, polyfuzně svařovaného, D 25 mm</t>
  </si>
  <si>
    <t>722176114R00</t>
  </si>
  <si>
    <t>Montáž plastového vodovodního potrubí, polyfuzně svařovaného, D 32 mm</t>
  </si>
  <si>
    <t>722176115R00</t>
  </si>
  <si>
    <t>Montáž plastového vodovodního potrubí, polyfuzně svařovaného, D 40 mm</t>
  </si>
  <si>
    <t>722 99-0001</t>
  </si>
  <si>
    <t>Zlab pozink. D 20 mm včetně ukotvení + montáž</t>
  </si>
  <si>
    <t>722 99-0002</t>
  </si>
  <si>
    <t>Zlab pozink. D 25 mm včetně ukotvení + montáž</t>
  </si>
  <si>
    <t>722 99-0003</t>
  </si>
  <si>
    <t>Zlab pozink. D 32 mm včetně ukotvení + montáž</t>
  </si>
  <si>
    <t>722 99-0004</t>
  </si>
  <si>
    <t>Zlab pozink. D 40 mm včetně ukotvení + montáž</t>
  </si>
  <si>
    <t>722181212RT8</t>
  </si>
  <si>
    <t>Izolace návleková z měkčeného PE tl. stěny 10 mm, vnitřní průměr 20 mm</t>
  </si>
  <si>
    <t>722181212RT6</t>
  </si>
  <si>
    <t>Izolace návleková z měkčeného PE tl. stěny 10 mm, vnitřní průměr 25 mm</t>
  </si>
  <si>
    <t>722 99-0005</t>
  </si>
  <si>
    <t>Izolace potrubí z iz.pouzdra z kamenné vlny DN 20 , tl. 30mm</t>
  </si>
  <si>
    <t>722 99-0006</t>
  </si>
  <si>
    <t>Izolace potrubí z iz.pouzdra z kamenné vlny DN 25 , tl. 30mm</t>
  </si>
  <si>
    <t>722 99-0007</t>
  </si>
  <si>
    <t>Izolace potrubí z iz.pouzdra z kamenné vlny DN 32, tl. 30mm</t>
  </si>
  <si>
    <t>722 99-0008</t>
  </si>
  <si>
    <t>Izolace potrubí z iz.pouzdra z kamenné vlny DN 40, tl. 40mm</t>
  </si>
  <si>
    <t>722182001RT2</t>
  </si>
  <si>
    <t>Montáž tepelné izolace skruží na potrubí přímé, DN 25 mm, samolepicí spoj, samolepicí spoj a příčné stažení páskou</t>
  </si>
  <si>
    <t>722182004RT2</t>
  </si>
  <si>
    <t>Montáž tepelné izolace skruží na potrubí přímé, DN 40 mm, samolepicí spoj, samolepicí spoj a příčné stažení páskou</t>
  </si>
  <si>
    <t>722190402R00</t>
  </si>
  <si>
    <t>Vyvedení a upevnění výpustek DN 20 mm</t>
  </si>
  <si>
    <t>722190403R00</t>
  </si>
  <si>
    <t>Vyvedení a upevnění výpustek DN 25 mm</t>
  </si>
  <si>
    <t>722202213R00</t>
  </si>
  <si>
    <t>Nástěnka MZD PP-R, D 20 mm x R 1/2"</t>
  </si>
  <si>
    <t>551100161R</t>
  </si>
  <si>
    <t>Kohout kulový vypouštěcí 1/2"</t>
  </si>
  <si>
    <t>722229101R00</t>
  </si>
  <si>
    <t>Montáž vodovodních armatur,1závit, G 1/2"</t>
  </si>
  <si>
    <t>722235121R00</t>
  </si>
  <si>
    <t>Kohout vodovodní, kulový, vnitřní-vnitřní závit, DN 15 mm</t>
  </si>
  <si>
    <t>722235122R00</t>
  </si>
  <si>
    <t>Kohout vodovodní, kulový, vnitřní-vnitřní závit, DN 20 mm</t>
  </si>
  <si>
    <t>722239101R00</t>
  </si>
  <si>
    <t>Montáž vodovodních armatur 2závity, G 1/2"</t>
  </si>
  <si>
    <t>722239102R00</t>
  </si>
  <si>
    <t>Montáž vodovodních armatur 2závity, G 3/4"</t>
  </si>
  <si>
    <t>722236411R00</t>
  </si>
  <si>
    <t>Regulační šroubení, přímý, s měřicím ventilem, DN 15 mm</t>
  </si>
  <si>
    <t>722990009</t>
  </si>
  <si>
    <t>Demontáž, uschování a opětovná montáž stávajícího , vodoměru</t>
  </si>
  <si>
    <t>722 99-0010</t>
  </si>
  <si>
    <t>Protipožární ucpávka pro vod potrubí do DN110</t>
  </si>
  <si>
    <t>722990011</t>
  </si>
  <si>
    <t>722280109R00</t>
  </si>
  <si>
    <t>Tlaková zkouška vodovodního potrubí DN 65 mm</t>
  </si>
  <si>
    <t>722290234R00</t>
  </si>
  <si>
    <t>Proplach a dezinfekce vodovodního potrubí DN 80 mm</t>
  </si>
  <si>
    <t>722990012</t>
  </si>
  <si>
    <t>Hygienický rozbor vody</t>
  </si>
  <si>
    <t>722990013</t>
  </si>
  <si>
    <t>998722101R00</t>
  </si>
  <si>
    <t>Přesun hmot pro vnitřní vodovod, výšky do 6 m</t>
  </si>
  <si>
    <t>725110811R00</t>
  </si>
  <si>
    <t>Demontáž klozetů splachovacích</t>
  </si>
  <si>
    <t>soubor</t>
  </si>
  <si>
    <t>725990001</t>
  </si>
  <si>
    <t>Demontáž a uschování WC</t>
  </si>
  <si>
    <t>725210821R00</t>
  </si>
  <si>
    <t>Demontáž umyvadel bez výtokových armatur</t>
  </si>
  <si>
    <t>725990002</t>
  </si>
  <si>
    <t>Demontáž a uschování umyvadla bez výtokových, armatur</t>
  </si>
  <si>
    <t>725240811R00</t>
  </si>
  <si>
    <t>Demontáž sprchových kabin bez výtokových armatur</t>
  </si>
  <si>
    <t>725310823R00</t>
  </si>
  <si>
    <t>Demontáž dřezů 1dílných v kuchyňské sestavě</t>
  </si>
  <si>
    <t>725990003</t>
  </si>
  <si>
    <t>Opětovná montáž kuch.linky a dřezu</t>
  </si>
  <si>
    <t>725330820R00</t>
  </si>
  <si>
    <t>Demontáž výlevky diturvitové</t>
  </si>
  <si>
    <t>725990004</t>
  </si>
  <si>
    <t>Opetovná montáž WC</t>
  </si>
  <si>
    <t>725990005</t>
  </si>
  <si>
    <t>Opětovná montáž umyvadla</t>
  </si>
  <si>
    <t>725820801R00</t>
  </si>
  <si>
    <t>Demontáž baterie nástěnné do G 3/4"</t>
  </si>
  <si>
    <t>725119401R00</t>
  </si>
  <si>
    <t>Montáž předstěnových systémů pro zazdění</t>
  </si>
  <si>
    <t>725 99-0006</t>
  </si>
  <si>
    <t>Zvukověizolační souprava pro WC</t>
  </si>
  <si>
    <t>725014131R00</t>
  </si>
  <si>
    <t>Závěsné WC 500x360mm, v. 360 mm, včetně všech montážních doplňků</t>
  </si>
  <si>
    <t>55161676R</t>
  </si>
  <si>
    <t>Záchodové sedátko včetně, všech montážních doplňků</t>
  </si>
  <si>
    <t>28696752R</t>
  </si>
  <si>
    <t>Tlačítko ovládací, plastové bílé</t>
  </si>
  <si>
    <t>725017163R00</t>
  </si>
  <si>
    <t>Umyvadlo keramické 550x450x195mm, závěsné s otvorem pro baterii, bílé, včetně všech montážních doplňků</t>
  </si>
  <si>
    <t>725017351R00</t>
  </si>
  <si>
    <t>Umývátko keramické 400x310x145mm, závěsné s otvorem pro baterii, bílé, včetně všech montážních doplňků</t>
  </si>
  <si>
    <t>725 99-0007</t>
  </si>
  <si>
    <t>Souprava pro uchycení umyvadel na šrouby do zdiva</t>
  </si>
  <si>
    <t>725019103R00</t>
  </si>
  <si>
    <t>Závěsná výlevka 510x435x407 mm, včetně plastové, mřížky, včetně všech montážních doplňků</t>
  </si>
  <si>
    <t>725119306R00</t>
  </si>
  <si>
    <t>Montáž klozetu závěsného</t>
  </si>
  <si>
    <t>725219401R00</t>
  </si>
  <si>
    <t>Montáž umyvadel na šrouby do zdiva</t>
  </si>
  <si>
    <t>725339101R00</t>
  </si>
  <si>
    <t>Montáž výlevky závěsné</t>
  </si>
  <si>
    <t>725814101R00</t>
  </si>
  <si>
    <t>Ventil rohový s filtrem DN 15 mm x DN 10 mm</t>
  </si>
  <si>
    <t>725814122R00</t>
  </si>
  <si>
    <t>Ventil pračkový se zpětnou klapkou DN 15 mm x DN, 20 mm</t>
  </si>
  <si>
    <t>725819201R00</t>
  </si>
  <si>
    <t>Montáž ventilu nástěnného G 1/2"</t>
  </si>
  <si>
    <t>725823121R00</t>
  </si>
  <si>
    <t>Baterie umyvadlová stojánková  ruční, G 1/2</t>
  </si>
  <si>
    <t>725823134R00</t>
  </si>
  <si>
    <t>Baterie dřezová stojánková ruční, otáčivá</t>
  </si>
  <si>
    <t>725829201R00</t>
  </si>
  <si>
    <t xml:space="preserve">Montáž baterie umyvadlové a dřezové </t>
  </si>
  <si>
    <t>725835111R00</t>
  </si>
  <si>
    <t xml:space="preserve">Baterie nástěnná ruční s dlouhým výtokem pro, výlevku, </t>
  </si>
  <si>
    <t>725845111RT1</t>
  </si>
  <si>
    <t>Baterie sprchová nástěnná ruční, včetně příslušenství,</t>
  </si>
  <si>
    <t>725849200R00</t>
  </si>
  <si>
    <t>Montáž baterií sprchových, nastavitelná výška</t>
  </si>
  <si>
    <t>725860188RT1</t>
  </si>
  <si>
    <t>Sifon pračkový D 40/50 mm, podomítkový, suchá zápachová klapka</t>
  </si>
  <si>
    <t>725 99-0008</t>
  </si>
  <si>
    <t>Sprchový žlábek včetně roštu, 650x60x70mm, včetně, všech montážních doplnků</t>
  </si>
  <si>
    <t>725990009</t>
  </si>
  <si>
    <t>Montáž sprchových žlábků</t>
  </si>
  <si>
    <t>725860213R00</t>
  </si>
  <si>
    <t>Sifon umyvadlový chromovaný, D 32/40 mm,</t>
  </si>
  <si>
    <t>725860202R00</t>
  </si>
  <si>
    <t xml:space="preserve">Sifon dřezový D 40/50 mm, </t>
  </si>
  <si>
    <t>725869101R00</t>
  </si>
  <si>
    <t>Montáž uzávěrek zápachových umyvadlových, D 32 mm</t>
  </si>
  <si>
    <t>725869204R00</t>
  </si>
  <si>
    <t>Montáž uzávěrek zápachových dřezových jednoduchých, D 40 mm</t>
  </si>
  <si>
    <t>725 99-0010</t>
  </si>
  <si>
    <t>Plastová dvířka do podhledu, 150x150mm</t>
  </si>
  <si>
    <t>725 99-0011</t>
  </si>
  <si>
    <t>Plastová dvířka do zdi, 150x150mm</t>
  </si>
  <si>
    <t>725 99-0012</t>
  </si>
  <si>
    <t>Plastová dvířka do zdi, 600x600mm</t>
  </si>
  <si>
    <t>725 99-0013</t>
  </si>
  <si>
    <t>Plastová mřížka do zdi, 150x150mm</t>
  </si>
  <si>
    <t>725990014</t>
  </si>
  <si>
    <t>Montáž plastových dvířek do zdi</t>
  </si>
  <si>
    <t>725990015</t>
  </si>
  <si>
    <t>Montáž plastových dvířek do podhledu</t>
  </si>
  <si>
    <t>725990016</t>
  </si>
  <si>
    <t>Výrobní dokumentace protipožárních ucpávek</t>
  </si>
  <si>
    <t>998725101R00</t>
  </si>
  <si>
    <t>Přesun hmot pro zařizovací předměty, výšky do 6 m</t>
  </si>
  <si>
    <t>726211321R00</t>
  </si>
  <si>
    <t>Předstěnová instalace pro WC, zděná montáž, včetně všech montážních doplňků</t>
  </si>
  <si>
    <t>726211367R00</t>
  </si>
  <si>
    <t>Předstěnová instalace pro výlevku, zděná montáž, , včetně všech montážních doplňků</t>
  </si>
  <si>
    <t>998726121R00</t>
  </si>
  <si>
    <t>Přesun hmot pro předstěnové systémy, výšky do 6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</si>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</sst>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46</v>
      </c>
      <c r="E11" s="123"/>
      <c r="F11" s="123"/>
      <c r="G11" s="123"/>
      <c r="H11" s="27" t="s">
        <v>33</v>
      </c>
      <c r="I11" s="127" t="s">
        <v>50</v>
      </c>
      <c r="J11" s="11"/>
    </row>
    <row r="12" spans="1:15" ht="15.75" customHeight="1" x14ac:dyDescent="0.2">
      <c r="A12" s="4"/>
      <c r="B12" s="39"/>
      <c r="C12" s="25"/>
      <c r="D12" s="124" t="s">
        <v>47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49</v>
      </c>
      <c r="D13" s="125" t="s">
        <v>48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 t="s">
        <v>29</v>
      </c>
      <c r="F15" s="83"/>
      <c r="G15" s="98" t="s">
        <v>30</v>
      </c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>
        <f>SUMIF(F47:F50,A16,G47:G50)+SUMIF(F47:F50,"PSU",G47:G50)</f>
        <v>0</v>
      </c>
      <c r="F16" s="81"/>
      <c r="G16" s="80">
        <f>SUMIF(F47:F50,A16,H47:H50)+SUMIF(F47:F50,"PSU",H47:H50)</f>
        <v>0</v>
      </c>
      <c r="H16" s="81"/>
      <c r="I16" s="80">
        <f>SUMIF(F47:F50,A16,I47:I50)+SUMIF(F47:F50,"PSU",I47:I50)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>
        <f>SUMIF(F47:F50,A17,G47:G50)</f>
        <v>0</v>
      </c>
      <c r="F17" s="81"/>
      <c r="G17" s="80">
        <f>SUMIF(F47:F50,A17,H47:H50)</f>
        <v>0</v>
      </c>
      <c r="H17" s="81"/>
      <c r="I17" s="80">
        <f>SUMIF(F47:F50,A17,I47:I50)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>
        <f>SUMIF(F47:F50,A18,G47:G50)</f>
        <v>0</v>
      </c>
      <c r="F18" s="81"/>
      <c r="G18" s="80">
        <f>SUMIF(F47:F50,A18,H47:H50)</f>
        <v>0</v>
      </c>
      <c r="H18" s="81"/>
      <c r="I18" s="80">
        <f>SUMIF(F47:F50,A18,I47:I50)</f>
        <v>0</v>
      </c>
      <c r="J18" s="82"/>
    </row>
    <row r="19" spans="1:10" ht="23.25" customHeight="1" x14ac:dyDescent="0.2">
      <c r="A19" s="192" t="s">
        <v>64</v>
      </c>
      <c r="B19" s="193" t="s">
        <v>26</v>
      </c>
      <c r="C19" s="56"/>
      <c r="D19" s="57"/>
      <c r="E19" s="80">
        <f>SUMIF(F47:F50,A19,G47:G50)</f>
        <v>0</v>
      </c>
      <c r="F19" s="81"/>
      <c r="G19" s="80">
        <f>SUMIF(F47:F50,A19,H47:H50)</f>
        <v>0</v>
      </c>
      <c r="H19" s="81"/>
      <c r="I19" s="80">
        <f>SUMIF(F47:F50,A19,I47:I50)</f>
        <v>0</v>
      </c>
      <c r="J19" s="82"/>
    </row>
    <row r="20" spans="1:10" ht="23.25" customHeight="1" x14ac:dyDescent="0.2">
      <c r="A20" s="192" t="s">
        <v>65</v>
      </c>
      <c r="B20" s="193" t="s">
        <v>27</v>
      </c>
      <c r="C20" s="56"/>
      <c r="D20" s="57"/>
      <c r="E20" s="80">
        <f>SUMIF(F47:F50,A20,G47:G50)</f>
        <v>0</v>
      </c>
      <c r="F20" s="81"/>
      <c r="G20" s="80">
        <f>SUMIF(F47:F50,A20,H47:H50)</f>
        <v>0</v>
      </c>
      <c r="H20" s="81"/>
      <c r="I20" s="80">
        <f>SUMIF(F47:F50,A20,I47:I50)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>
        <f>SUM(E16:F20)</f>
        <v>0</v>
      </c>
      <c r="F21" s="97"/>
      <c r="G21" s="89">
        <f>SUM(G16:H20)</f>
        <v>0</v>
      </c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45714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51</v>
      </c>
      <c r="C39" s="137" t="s">
        <v>45</v>
      </c>
      <c r="D39" s="138"/>
      <c r="E39" s="138"/>
      <c r="F39" s="146">
        <f>'Rozpočet Pol'!AC121</f>
        <v>0</v>
      </c>
      <c r="G39" s="147">
        <f>'Rozpočet Pol'!AD121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52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" x14ac:dyDescent="0.2">
      <c r="B44" s="160" t="s">
        <v>54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55</v>
      </c>
      <c r="G46" s="171" t="s">
        <v>29</v>
      </c>
      <c r="H46" s="171" t="s">
        <v>30</v>
      </c>
      <c r="I46" s="172" t="s">
        <v>28</v>
      </c>
      <c r="J46" s="172"/>
    </row>
    <row r="47" spans="1:10" ht="25.5" customHeight="1" x14ac:dyDescent="0.2">
      <c r="A47" s="162"/>
      <c r="B47" s="173" t="s">
        <v>56</v>
      </c>
      <c r="C47" s="174" t="s">
        <v>57</v>
      </c>
      <c r="D47" s="175"/>
      <c r="E47" s="175"/>
      <c r="F47" s="179" t="s">
        <v>24</v>
      </c>
      <c r="G47" s="180">
        <f>'Rozpočet Pol'!I8</f>
        <v>0</v>
      </c>
      <c r="H47" s="180">
        <f>'Rozpočet Pol'!K8</f>
        <v>0</v>
      </c>
      <c r="I47" s="181">
        <f>G47+H47</f>
        <v>0</v>
      </c>
      <c r="J47" s="181"/>
    </row>
    <row r="48" spans="1:10" ht="25.5" customHeight="1" x14ac:dyDescent="0.2">
      <c r="A48" s="162"/>
      <c r="B48" s="165" t="s">
        <v>58</v>
      </c>
      <c r="C48" s="164" t="s">
        <v>59</v>
      </c>
      <c r="D48" s="166"/>
      <c r="E48" s="166"/>
      <c r="F48" s="182" t="s">
        <v>24</v>
      </c>
      <c r="G48" s="183">
        <f>'Rozpočet Pol'!I27</f>
        <v>0</v>
      </c>
      <c r="H48" s="183">
        <f>'Rozpočet Pol'!K27</f>
        <v>0</v>
      </c>
      <c r="I48" s="184">
        <f>G48+H48</f>
        <v>0</v>
      </c>
      <c r="J48" s="184"/>
    </row>
    <row r="49" spans="1:10" ht="25.5" customHeight="1" x14ac:dyDescent="0.2">
      <c r="A49" s="162"/>
      <c r="B49" s="165" t="s">
        <v>60</v>
      </c>
      <c r="C49" s="164" t="s">
        <v>61</v>
      </c>
      <c r="D49" s="166"/>
      <c r="E49" s="166"/>
      <c r="F49" s="182" t="s">
        <v>24</v>
      </c>
      <c r="G49" s="183">
        <f>'Rozpočet Pol'!I68</f>
        <v>0</v>
      </c>
      <c r="H49" s="183">
        <f>'Rozpočet Pol'!K68</f>
        <v>0</v>
      </c>
      <c r="I49" s="184">
        <f>G49+H49</f>
        <v>0</v>
      </c>
      <c r="J49" s="184"/>
    </row>
    <row r="50" spans="1:10" ht="25.5" customHeight="1" x14ac:dyDescent="0.2">
      <c r="A50" s="162"/>
      <c r="B50" s="176" t="s">
        <v>62</v>
      </c>
      <c r="C50" s="177" t="s">
        <v>63</v>
      </c>
      <c r="D50" s="178"/>
      <c r="E50" s="178"/>
      <c r="F50" s="185" t="s">
        <v>24</v>
      </c>
      <c r="G50" s="186">
        <f>'Rozpočet Pol'!I116</f>
        <v>0</v>
      </c>
      <c r="H50" s="186">
        <f>'Rozpočet Pol'!K116</f>
        <v>0</v>
      </c>
      <c r="I50" s="187">
        <f>G50+H50</f>
        <v>0</v>
      </c>
      <c r="J50" s="187"/>
    </row>
    <row r="51" spans="1:10" ht="25.5" customHeight="1" x14ac:dyDescent="0.2">
      <c r="A51" s="163"/>
      <c r="B51" s="169" t="s">
        <v>1</v>
      </c>
      <c r="C51" s="169"/>
      <c r="D51" s="170"/>
      <c r="E51" s="170"/>
      <c r="F51" s="188"/>
      <c r="G51" s="189">
        <f>SUM(G47:G50)</f>
        <v>0</v>
      </c>
      <c r="H51" s="189">
        <f>SUM(H47:H50)</f>
        <v>0</v>
      </c>
      <c r="I51" s="190">
        <f>SUM(I47:I50)</f>
        <v>0</v>
      </c>
      <c r="J51" s="190"/>
    </row>
    <row r="52" spans="1:10" x14ac:dyDescent="0.2">
      <c r="F52" s="191"/>
      <c r="G52" s="129"/>
      <c r="H52" s="191"/>
      <c r="I52" s="129"/>
      <c r="J52" s="129"/>
    </row>
    <row r="53" spans="1:10" x14ac:dyDescent="0.2">
      <c r="F53" s="191"/>
      <c r="G53" s="129"/>
      <c r="H53" s="191"/>
      <c r="I53" s="129"/>
      <c r="J53" s="129"/>
    </row>
    <row r="54" spans="1:10" x14ac:dyDescent="0.2">
      <c r="F54" s="191"/>
      <c r="G54" s="129"/>
      <c r="H54" s="191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1:J51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">
      <c r="A1" s="194" t="s">
        <v>6</v>
      </c>
      <c r="B1" s="194"/>
      <c r="C1" s="194"/>
      <c r="D1" s="194"/>
      <c r="E1" s="194"/>
      <c r="F1" s="194"/>
      <c r="G1" s="194"/>
      <c r="AE1" t="s">
        <v>67</v>
      </c>
    </row>
    <row r="2" spans="1:60" ht="24.95" customHeight="1" x14ac:dyDescent="0.2">
      <c r="A2" s="201" t="s">
        <v>66</v>
      </c>
      <c r="B2" s="195"/>
      <c r="C2" s="196" t="s">
        <v>45</v>
      </c>
      <c r="D2" s="197"/>
      <c r="E2" s="197"/>
      <c r="F2" s="197"/>
      <c r="G2" s="203"/>
      <c r="AE2" t="s">
        <v>68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69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70</v>
      </c>
    </row>
    <row r="5" spans="1:60" hidden="1" x14ac:dyDescent="0.2">
      <c r="A5" s="205" t="s">
        <v>71</v>
      </c>
      <c r="B5" s="206"/>
      <c r="C5" s="207"/>
      <c r="D5" s="208"/>
      <c r="E5" s="208"/>
      <c r="F5" s="208"/>
      <c r="G5" s="209"/>
      <c r="AE5" t="s">
        <v>72</v>
      </c>
    </row>
    <row r="7" spans="1:60" ht="38.25" x14ac:dyDescent="0.2">
      <c r="A7" s="214" t="s">
        <v>73</v>
      </c>
      <c r="B7" s="215" t="s">
        <v>74</v>
      </c>
      <c r="C7" s="215" t="s">
        <v>75</v>
      </c>
      <c r="D7" s="214" t="s">
        <v>76</v>
      </c>
      <c r="E7" s="214" t="s">
        <v>77</v>
      </c>
      <c r="F7" s="210" t="s">
        <v>78</v>
      </c>
      <c r="G7" s="231" t="s">
        <v>28</v>
      </c>
      <c r="H7" s="232" t="s">
        <v>29</v>
      </c>
      <c r="I7" s="232" t="s">
        <v>79</v>
      </c>
      <c r="J7" s="232" t="s">
        <v>30</v>
      </c>
      <c r="K7" s="232" t="s">
        <v>80</v>
      </c>
      <c r="L7" s="232" t="s">
        <v>81</v>
      </c>
      <c r="M7" s="232" t="s">
        <v>82</v>
      </c>
      <c r="N7" s="232" t="s">
        <v>83</v>
      </c>
      <c r="O7" s="232" t="s">
        <v>84</v>
      </c>
      <c r="P7" s="232" t="s">
        <v>85</v>
      </c>
      <c r="Q7" s="232" t="s">
        <v>86</v>
      </c>
      <c r="R7" s="232" t="s">
        <v>87</v>
      </c>
      <c r="S7" s="232" t="s">
        <v>88</v>
      </c>
      <c r="T7" s="232" t="s">
        <v>89</v>
      </c>
      <c r="U7" s="217" t="s">
        <v>90</v>
      </c>
    </row>
    <row r="8" spans="1:60" x14ac:dyDescent="0.2">
      <c r="A8" s="233" t="s">
        <v>91</v>
      </c>
      <c r="B8" s="234" t="s">
        <v>56</v>
      </c>
      <c r="C8" s="235" t="s">
        <v>57</v>
      </c>
      <c r="D8" s="236"/>
      <c r="E8" s="237"/>
      <c r="F8" s="238"/>
      <c r="G8" s="238">
        <f>SUMIF(AE9:AE26,"&lt;&gt;NOR",G9:G26)</f>
        <v>0</v>
      </c>
      <c r="H8" s="238"/>
      <c r="I8" s="238">
        <f>SUM(I9:I26)</f>
        <v>0</v>
      </c>
      <c r="J8" s="238"/>
      <c r="K8" s="238">
        <f>SUM(K9:K26)</f>
        <v>0</v>
      </c>
      <c r="L8" s="238"/>
      <c r="M8" s="238">
        <f>SUM(M9:M26)</f>
        <v>0</v>
      </c>
      <c r="N8" s="216"/>
      <c r="O8" s="216">
        <f>SUM(O9:O26)</f>
        <v>0.22249000000000002</v>
      </c>
      <c r="P8" s="216"/>
      <c r="Q8" s="216">
        <f>SUM(Q9:Q26)</f>
        <v>0.19241999999999998</v>
      </c>
      <c r="R8" s="216"/>
      <c r="S8" s="216"/>
      <c r="T8" s="233"/>
      <c r="U8" s="216">
        <f>SUM(U9:U26)</f>
        <v>89.8</v>
      </c>
      <c r="AE8" t="s">
        <v>92</v>
      </c>
    </row>
    <row r="9" spans="1:60" outlineLevel="1" x14ac:dyDescent="0.2">
      <c r="A9" s="212">
        <v>1</v>
      </c>
      <c r="B9" s="218" t="s">
        <v>93</v>
      </c>
      <c r="C9" s="261" t="s">
        <v>94</v>
      </c>
      <c r="D9" s="220" t="s">
        <v>95</v>
      </c>
      <c r="E9" s="226">
        <v>36</v>
      </c>
      <c r="F9" s="228">
        <f>H9+J9</f>
        <v>0</v>
      </c>
      <c r="G9" s="228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1">
        <v>0</v>
      </c>
      <c r="O9" s="221">
        <f>ROUND(E9*N9,5)</f>
        <v>0</v>
      </c>
      <c r="P9" s="221">
        <v>2.0999999999999999E-3</v>
      </c>
      <c r="Q9" s="221">
        <f>ROUND(E9*P9,5)</f>
        <v>7.5600000000000001E-2</v>
      </c>
      <c r="R9" s="221"/>
      <c r="S9" s="221"/>
      <c r="T9" s="222">
        <v>3.1E-2</v>
      </c>
      <c r="U9" s="221">
        <f>ROUND(E9*T9,2)</f>
        <v>1.1200000000000001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96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8" t="s">
        <v>97</v>
      </c>
      <c r="C10" s="261" t="s">
        <v>98</v>
      </c>
      <c r="D10" s="220" t="s">
        <v>95</v>
      </c>
      <c r="E10" s="226">
        <v>59</v>
      </c>
      <c r="F10" s="228">
        <f>H10+J10</f>
        <v>0</v>
      </c>
      <c r="G10" s="228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1">
        <v>0</v>
      </c>
      <c r="O10" s="221">
        <f>ROUND(E10*N10,5)</f>
        <v>0</v>
      </c>
      <c r="P10" s="221">
        <v>1.98E-3</v>
      </c>
      <c r="Q10" s="221">
        <f>ROUND(E10*P10,5)</f>
        <v>0.11681999999999999</v>
      </c>
      <c r="R10" s="221"/>
      <c r="S10" s="221"/>
      <c r="T10" s="222">
        <v>8.3000000000000004E-2</v>
      </c>
      <c r="U10" s="221">
        <f>ROUND(E10*T10,2)</f>
        <v>4.9000000000000004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96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12">
        <v>3</v>
      </c>
      <c r="B11" s="218" t="s">
        <v>99</v>
      </c>
      <c r="C11" s="261" t="s">
        <v>100</v>
      </c>
      <c r="D11" s="220" t="s">
        <v>101</v>
      </c>
      <c r="E11" s="226">
        <v>2</v>
      </c>
      <c r="F11" s="228">
        <f>H11+J11</f>
        <v>0</v>
      </c>
      <c r="G11" s="228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4.1550000000000002</v>
      </c>
      <c r="U11" s="221">
        <f>ROUND(E11*T11,2)</f>
        <v>8.31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96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4</v>
      </c>
      <c r="B12" s="218" t="s">
        <v>102</v>
      </c>
      <c r="C12" s="261" t="s">
        <v>103</v>
      </c>
      <c r="D12" s="220" t="s">
        <v>95</v>
      </c>
      <c r="E12" s="226">
        <v>23</v>
      </c>
      <c r="F12" s="228">
        <f>H12+J12</f>
        <v>0</v>
      </c>
      <c r="G12" s="228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1">
        <v>3.8000000000000002E-4</v>
      </c>
      <c r="O12" s="221">
        <f>ROUND(E12*N12,5)</f>
        <v>8.7399999999999995E-3</v>
      </c>
      <c r="P12" s="221">
        <v>0</v>
      </c>
      <c r="Q12" s="221">
        <f>ROUND(E12*P12,5)</f>
        <v>0</v>
      </c>
      <c r="R12" s="221"/>
      <c r="S12" s="221"/>
      <c r="T12" s="222">
        <v>0.32</v>
      </c>
      <c r="U12" s="221">
        <f>ROUND(E12*T12,2)</f>
        <v>7.36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96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8" t="s">
        <v>104</v>
      </c>
      <c r="C13" s="261" t="s">
        <v>105</v>
      </c>
      <c r="D13" s="220" t="s">
        <v>95</v>
      </c>
      <c r="E13" s="226">
        <v>16</v>
      </c>
      <c r="F13" s="228">
        <f>H13+J13</f>
        <v>0</v>
      </c>
      <c r="G13" s="228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1">
        <v>4.6999999999999999E-4</v>
      </c>
      <c r="O13" s="221">
        <f>ROUND(E13*N13,5)</f>
        <v>7.5199999999999998E-3</v>
      </c>
      <c r="P13" s="221">
        <v>0</v>
      </c>
      <c r="Q13" s="221">
        <f>ROUND(E13*P13,5)</f>
        <v>0</v>
      </c>
      <c r="R13" s="221"/>
      <c r="S13" s="221"/>
      <c r="T13" s="222">
        <v>0.35899999999999999</v>
      </c>
      <c r="U13" s="221">
        <f>ROUND(E13*T13,2)</f>
        <v>5.74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96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6</v>
      </c>
      <c r="B14" s="218" t="s">
        <v>106</v>
      </c>
      <c r="C14" s="261" t="s">
        <v>107</v>
      </c>
      <c r="D14" s="220" t="s">
        <v>95</v>
      </c>
      <c r="E14" s="226">
        <v>54</v>
      </c>
      <c r="F14" s="228">
        <f>H14+J14</f>
        <v>0</v>
      </c>
      <c r="G14" s="228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1">
        <v>1.31E-3</v>
      </c>
      <c r="O14" s="221">
        <f>ROUND(E14*N14,5)</f>
        <v>7.0739999999999997E-2</v>
      </c>
      <c r="P14" s="221">
        <v>0</v>
      </c>
      <c r="Q14" s="221">
        <f>ROUND(E14*P14,5)</f>
        <v>0</v>
      </c>
      <c r="R14" s="221"/>
      <c r="S14" s="221"/>
      <c r="T14" s="222">
        <v>0.79700000000000004</v>
      </c>
      <c r="U14" s="221">
        <f>ROUND(E14*T14,2)</f>
        <v>43.04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96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7</v>
      </c>
      <c r="B15" s="218" t="s">
        <v>108</v>
      </c>
      <c r="C15" s="261" t="s">
        <v>109</v>
      </c>
      <c r="D15" s="220" t="s">
        <v>95</v>
      </c>
      <c r="E15" s="226">
        <v>8</v>
      </c>
      <c r="F15" s="228">
        <f>H15+J15</f>
        <v>0</v>
      </c>
      <c r="G15" s="228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1">
        <v>2.5200000000000001E-3</v>
      </c>
      <c r="O15" s="221">
        <f>ROUND(E15*N15,5)</f>
        <v>2.0160000000000001E-2</v>
      </c>
      <c r="P15" s="221">
        <v>0</v>
      </c>
      <c r="Q15" s="221">
        <f>ROUND(E15*P15,5)</f>
        <v>0</v>
      </c>
      <c r="R15" s="221"/>
      <c r="S15" s="221"/>
      <c r="T15" s="222">
        <v>0.8</v>
      </c>
      <c r="U15" s="221">
        <f>ROUND(E15*T15,2)</f>
        <v>6.4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96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8</v>
      </c>
      <c r="B16" s="218" t="s">
        <v>110</v>
      </c>
      <c r="C16" s="261" t="s">
        <v>111</v>
      </c>
      <c r="D16" s="220" t="s">
        <v>95</v>
      </c>
      <c r="E16" s="226">
        <v>3</v>
      </c>
      <c r="F16" s="228">
        <f>H16+J16</f>
        <v>0</v>
      </c>
      <c r="G16" s="228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1">
        <v>4.0299999999999997E-3</v>
      </c>
      <c r="O16" s="221">
        <f>ROUND(E16*N16,5)</f>
        <v>1.209E-2</v>
      </c>
      <c r="P16" s="221">
        <v>0</v>
      </c>
      <c r="Q16" s="221">
        <f>ROUND(E16*P16,5)</f>
        <v>0</v>
      </c>
      <c r="R16" s="221"/>
      <c r="S16" s="221"/>
      <c r="T16" s="222">
        <v>0.6</v>
      </c>
      <c r="U16" s="221">
        <f>ROUND(E16*T16,2)</f>
        <v>1.8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96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9</v>
      </c>
      <c r="B17" s="218" t="s">
        <v>112</v>
      </c>
      <c r="C17" s="261" t="s">
        <v>113</v>
      </c>
      <c r="D17" s="220" t="s">
        <v>114</v>
      </c>
      <c r="E17" s="226">
        <v>8</v>
      </c>
      <c r="F17" s="228">
        <f>H17+J17</f>
        <v>0</v>
      </c>
      <c r="G17" s="228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0.157</v>
      </c>
      <c r="U17" s="221">
        <f>ROUND(E17*T17,2)</f>
        <v>1.26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96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10</v>
      </c>
      <c r="B18" s="218" t="s">
        <v>115</v>
      </c>
      <c r="C18" s="261" t="s">
        <v>116</v>
      </c>
      <c r="D18" s="220" t="s">
        <v>114</v>
      </c>
      <c r="E18" s="226">
        <v>6</v>
      </c>
      <c r="F18" s="228">
        <f>H18+J18</f>
        <v>0</v>
      </c>
      <c r="G18" s="228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0.17399999999999999</v>
      </c>
      <c r="U18" s="221">
        <f>ROUND(E18*T18,2)</f>
        <v>1.04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96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11</v>
      </c>
      <c r="B19" s="218" t="s">
        <v>117</v>
      </c>
      <c r="C19" s="261" t="s">
        <v>118</v>
      </c>
      <c r="D19" s="220" t="s">
        <v>114</v>
      </c>
      <c r="E19" s="226">
        <v>6</v>
      </c>
      <c r="F19" s="228">
        <f>H19+J19</f>
        <v>0</v>
      </c>
      <c r="G19" s="228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0.25900000000000001</v>
      </c>
      <c r="U19" s="221">
        <f>ROUND(E19*T19,2)</f>
        <v>1.55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96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12</v>
      </c>
      <c r="B20" s="218" t="s">
        <v>119</v>
      </c>
      <c r="C20" s="261" t="s">
        <v>120</v>
      </c>
      <c r="D20" s="220" t="s">
        <v>114</v>
      </c>
      <c r="E20" s="226">
        <v>5</v>
      </c>
      <c r="F20" s="228">
        <f>H20+J20</f>
        <v>0</v>
      </c>
      <c r="G20" s="228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1">
        <v>5.5000000000000003E-4</v>
      </c>
      <c r="O20" s="221">
        <f>ROUND(E20*N20,5)</f>
        <v>2.7499999999999998E-3</v>
      </c>
      <c r="P20" s="221">
        <v>0</v>
      </c>
      <c r="Q20" s="221">
        <f>ROUND(E20*P20,5)</f>
        <v>0</v>
      </c>
      <c r="R20" s="221"/>
      <c r="S20" s="221"/>
      <c r="T20" s="222">
        <v>0.36670000000000003</v>
      </c>
      <c r="U20" s="221">
        <f>ROUND(E20*T20,2)</f>
        <v>1.83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96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>
        <v>13</v>
      </c>
      <c r="B21" s="218" t="s">
        <v>121</v>
      </c>
      <c r="C21" s="261" t="s">
        <v>122</v>
      </c>
      <c r="D21" s="220" t="s">
        <v>114</v>
      </c>
      <c r="E21" s="226">
        <v>1</v>
      </c>
      <c r="F21" s="228">
        <f>H21+J21</f>
        <v>0</v>
      </c>
      <c r="G21" s="228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1">
        <v>4.8999999999999998E-4</v>
      </c>
      <c r="O21" s="221">
        <f>ROUND(E21*N21,5)</f>
        <v>4.8999999999999998E-4</v>
      </c>
      <c r="P21" s="221">
        <v>0</v>
      </c>
      <c r="Q21" s="221">
        <f>ROUND(E21*P21,5)</f>
        <v>0</v>
      </c>
      <c r="R21" s="221"/>
      <c r="S21" s="221"/>
      <c r="T21" s="222">
        <v>0.13300000000000001</v>
      </c>
      <c r="U21" s="221">
        <f>ROUND(E21*T21,2)</f>
        <v>0.13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96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14</v>
      </c>
      <c r="B22" s="218" t="s">
        <v>123</v>
      </c>
      <c r="C22" s="261" t="s">
        <v>124</v>
      </c>
      <c r="D22" s="220" t="s">
        <v>95</v>
      </c>
      <c r="E22" s="226">
        <v>104</v>
      </c>
      <c r="F22" s="228">
        <f>H22+J22</f>
        <v>0</v>
      </c>
      <c r="G22" s="228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4.8000000000000001E-2</v>
      </c>
      <c r="U22" s="221">
        <f>ROUND(E22*T22,2)</f>
        <v>4.99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96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15</v>
      </c>
      <c r="B23" s="218" t="s">
        <v>125</v>
      </c>
      <c r="C23" s="261" t="s">
        <v>126</v>
      </c>
      <c r="D23" s="220" t="s">
        <v>114</v>
      </c>
      <c r="E23" s="226">
        <v>10</v>
      </c>
      <c r="F23" s="228">
        <f>H23+J23</f>
        <v>0</v>
      </c>
      <c r="G23" s="228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1">
        <v>0.01</v>
      </c>
      <c r="O23" s="221">
        <f>ROUND(E23*N23,5)</f>
        <v>0.1</v>
      </c>
      <c r="P23" s="221">
        <v>0</v>
      </c>
      <c r="Q23" s="221">
        <f>ROUND(E23*P23,5)</f>
        <v>0</v>
      </c>
      <c r="R23" s="221"/>
      <c r="S23" s="221"/>
      <c r="T23" s="222">
        <v>0</v>
      </c>
      <c r="U23" s="221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127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16</v>
      </c>
      <c r="B24" s="218" t="s">
        <v>128</v>
      </c>
      <c r="C24" s="261" t="s">
        <v>129</v>
      </c>
      <c r="D24" s="220" t="s">
        <v>114</v>
      </c>
      <c r="E24" s="226">
        <v>10</v>
      </c>
      <c r="F24" s="228">
        <f>H24+J24</f>
        <v>0</v>
      </c>
      <c r="G24" s="228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96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2">
        <v>17</v>
      </c>
      <c r="B25" s="218" t="s">
        <v>130</v>
      </c>
      <c r="C25" s="261" t="s">
        <v>131</v>
      </c>
      <c r="D25" s="220" t="s">
        <v>132</v>
      </c>
      <c r="E25" s="226">
        <v>28</v>
      </c>
      <c r="F25" s="228">
        <f>H25+J25</f>
        <v>0</v>
      </c>
      <c r="G25" s="228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</v>
      </c>
      <c r="U25" s="221">
        <f>ROUND(E25*T25,2)</f>
        <v>0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96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18</v>
      </c>
      <c r="B26" s="218" t="s">
        <v>133</v>
      </c>
      <c r="C26" s="261" t="s">
        <v>134</v>
      </c>
      <c r="D26" s="220" t="s">
        <v>101</v>
      </c>
      <c r="E26" s="226">
        <v>0.22248999999999999</v>
      </c>
      <c r="F26" s="228">
        <f>H26+J26</f>
        <v>0</v>
      </c>
      <c r="G26" s="228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1.47</v>
      </c>
      <c r="U26" s="221">
        <f>ROUND(E26*T26,2)</f>
        <v>0.33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96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13" t="s">
        <v>91</v>
      </c>
      <c r="B27" s="219" t="s">
        <v>58</v>
      </c>
      <c r="C27" s="262" t="s">
        <v>59</v>
      </c>
      <c r="D27" s="223"/>
      <c r="E27" s="227"/>
      <c r="F27" s="230"/>
      <c r="G27" s="230">
        <f>SUMIF(AE28:AE67,"&lt;&gt;NOR",G28:G67)</f>
        <v>0</v>
      </c>
      <c r="H27" s="230"/>
      <c r="I27" s="230">
        <f>SUM(I28:I67)</f>
        <v>0</v>
      </c>
      <c r="J27" s="230"/>
      <c r="K27" s="230">
        <f>SUM(K28:K67)</f>
        <v>0</v>
      </c>
      <c r="L27" s="230"/>
      <c r="M27" s="230">
        <f>SUM(M28:M67)</f>
        <v>0</v>
      </c>
      <c r="N27" s="224"/>
      <c r="O27" s="224">
        <f>SUM(O28:O67)</f>
        <v>0.44225999999999999</v>
      </c>
      <c r="P27" s="224"/>
      <c r="Q27" s="224">
        <f>SUM(Q28:Q67)</f>
        <v>7.5980000000000006E-2</v>
      </c>
      <c r="R27" s="224"/>
      <c r="S27" s="224"/>
      <c r="T27" s="225"/>
      <c r="U27" s="224">
        <f>SUM(U28:U67)</f>
        <v>326.44000000000011</v>
      </c>
      <c r="AE27" t="s">
        <v>92</v>
      </c>
    </row>
    <row r="28" spans="1:60" outlineLevel="1" x14ac:dyDescent="0.2">
      <c r="A28" s="212">
        <v>19</v>
      </c>
      <c r="B28" s="218" t="s">
        <v>135</v>
      </c>
      <c r="C28" s="261" t="s">
        <v>136</v>
      </c>
      <c r="D28" s="220" t="s">
        <v>95</v>
      </c>
      <c r="E28" s="226">
        <v>262</v>
      </c>
      <c r="F28" s="228">
        <f>H28+J28</f>
        <v>0</v>
      </c>
      <c r="G28" s="228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1">
        <v>0</v>
      </c>
      <c r="O28" s="221">
        <f>ROUND(E28*N28,5)</f>
        <v>0</v>
      </c>
      <c r="P28" s="221">
        <v>2.9E-4</v>
      </c>
      <c r="Q28" s="221">
        <f>ROUND(E28*P28,5)</f>
        <v>7.5980000000000006E-2</v>
      </c>
      <c r="R28" s="221"/>
      <c r="S28" s="221"/>
      <c r="T28" s="222">
        <v>8.3000000000000004E-2</v>
      </c>
      <c r="U28" s="221">
        <f>ROUND(E28*T28,2)</f>
        <v>21.75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96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20</v>
      </c>
      <c r="B29" s="218" t="s">
        <v>137</v>
      </c>
      <c r="C29" s="261" t="s">
        <v>138</v>
      </c>
      <c r="D29" s="220" t="s">
        <v>101</v>
      </c>
      <c r="E29" s="226">
        <v>2</v>
      </c>
      <c r="F29" s="228">
        <f>H29+J29</f>
        <v>0</v>
      </c>
      <c r="G29" s="228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4.1550000000000002</v>
      </c>
      <c r="U29" s="221">
        <f>ROUND(E29*T29,2)</f>
        <v>8.31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96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12">
        <v>21</v>
      </c>
      <c r="B30" s="218" t="s">
        <v>139</v>
      </c>
      <c r="C30" s="261" t="s">
        <v>140</v>
      </c>
      <c r="D30" s="220" t="s">
        <v>95</v>
      </c>
      <c r="E30" s="226">
        <v>151</v>
      </c>
      <c r="F30" s="228">
        <f>H30+J30</f>
        <v>0</v>
      </c>
      <c r="G30" s="228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1">
        <v>4.4000000000000002E-4</v>
      </c>
      <c r="O30" s="221">
        <f>ROUND(E30*N30,5)</f>
        <v>6.6439999999999999E-2</v>
      </c>
      <c r="P30" s="221">
        <v>0</v>
      </c>
      <c r="Q30" s="221">
        <f>ROUND(E30*P30,5)</f>
        <v>0</v>
      </c>
      <c r="R30" s="221"/>
      <c r="S30" s="221"/>
      <c r="T30" s="222">
        <v>0.25800000000000001</v>
      </c>
      <c r="U30" s="221">
        <f>ROUND(E30*T30,2)</f>
        <v>38.96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96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12">
        <v>22</v>
      </c>
      <c r="B31" s="218" t="s">
        <v>141</v>
      </c>
      <c r="C31" s="261" t="s">
        <v>142</v>
      </c>
      <c r="D31" s="220" t="s">
        <v>95</v>
      </c>
      <c r="E31" s="226">
        <v>77</v>
      </c>
      <c r="F31" s="228">
        <f>H31+J31</f>
        <v>0</v>
      </c>
      <c r="G31" s="228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1">
        <v>5.5999999999999995E-4</v>
      </c>
      <c r="O31" s="221">
        <f>ROUND(E31*N31,5)</f>
        <v>4.3119999999999999E-2</v>
      </c>
      <c r="P31" s="221">
        <v>0</v>
      </c>
      <c r="Q31" s="221">
        <f>ROUND(E31*P31,5)</f>
        <v>0</v>
      </c>
      <c r="R31" s="221"/>
      <c r="S31" s="221"/>
      <c r="T31" s="222">
        <v>0.27889999999999998</v>
      </c>
      <c r="U31" s="221">
        <f>ROUND(E31*T31,2)</f>
        <v>21.48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96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12">
        <v>23</v>
      </c>
      <c r="B32" s="218" t="s">
        <v>143</v>
      </c>
      <c r="C32" s="261" t="s">
        <v>144</v>
      </c>
      <c r="D32" s="220" t="s">
        <v>95</v>
      </c>
      <c r="E32" s="226">
        <v>26</v>
      </c>
      <c r="F32" s="228">
        <f>H32+J32</f>
        <v>0</v>
      </c>
      <c r="G32" s="228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1">
        <v>7.5000000000000002E-4</v>
      </c>
      <c r="O32" s="221">
        <f>ROUND(E32*N32,5)</f>
        <v>1.95E-2</v>
      </c>
      <c r="P32" s="221">
        <v>0</v>
      </c>
      <c r="Q32" s="221">
        <f>ROUND(E32*P32,5)</f>
        <v>0</v>
      </c>
      <c r="R32" s="221"/>
      <c r="S32" s="221"/>
      <c r="T32" s="222">
        <v>0.33279999999999998</v>
      </c>
      <c r="U32" s="221">
        <f>ROUND(E32*T32,2)</f>
        <v>8.65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96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12">
        <v>24</v>
      </c>
      <c r="B33" s="218" t="s">
        <v>145</v>
      </c>
      <c r="C33" s="261" t="s">
        <v>146</v>
      </c>
      <c r="D33" s="220" t="s">
        <v>95</v>
      </c>
      <c r="E33" s="226">
        <v>8</v>
      </c>
      <c r="F33" s="228">
        <f>H33+J33</f>
        <v>0</v>
      </c>
      <c r="G33" s="228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1">
        <v>1.1100000000000001E-3</v>
      </c>
      <c r="O33" s="221">
        <f>ROUND(E33*N33,5)</f>
        <v>8.8800000000000007E-3</v>
      </c>
      <c r="P33" s="221">
        <v>0</v>
      </c>
      <c r="Q33" s="221">
        <f>ROUND(E33*P33,5)</f>
        <v>0</v>
      </c>
      <c r="R33" s="221"/>
      <c r="S33" s="221"/>
      <c r="T33" s="222">
        <v>0.38469999999999999</v>
      </c>
      <c r="U33" s="221">
        <f>ROUND(E33*T33,2)</f>
        <v>3.08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96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2">
        <v>25</v>
      </c>
      <c r="B34" s="218" t="s">
        <v>147</v>
      </c>
      <c r="C34" s="261" t="s">
        <v>148</v>
      </c>
      <c r="D34" s="220" t="s">
        <v>95</v>
      </c>
      <c r="E34" s="226">
        <v>151</v>
      </c>
      <c r="F34" s="228">
        <f>H34+J34</f>
        <v>0</v>
      </c>
      <c r="G34" s="228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1">
        <v>2.7999999999999998E-4</v>
      </c>
      <c r="O34" s="221">
        <f>ROUND(E34*N34,5)</f>
        <v>4.2279999999999998E-2</v>
      </c>
      <c r="P34" s="221">
        <v>0</v>
      </c>
      <c r="Q34" s="221">
        <f>ROUND(E34*P34,5)</f>
        <v>0</v>
      </c>
      <c r="R34" s="221"/>
      <c r="S34" s="221"/>
      <c r="T34" s="222">
        <v>0.36516999999999999</v>
      </c>
      <c r="U34" s="221">
        <f>ROUND(E34*T34,2)</f>
        <v>55.14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96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12">
        <v>26</v>
      </c>
      <c r="B35" s="218" t="s">
        <v>149</v>
      </c>
      <c r="C35" s="261" t="s">
        <v>150</v>
      </c>
      <c r="D35" s="220" t="s">
        <v>95</v>
      </c>
      <c r="E35" s="226">
        <v>77</v>
      </c>
      <c r="F35" s="228">
        <f>H35+J35</f>
        <v>0</v>
      </c>
      <c r="G35" s="228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1">
        <v>2.7999999999999998E-4</v>
      </c>
      <c r="O35" s="221">
        <f>ROUND(E35*N35,5)</f>
        <v>2.1559999999999999E-2</v>
      </c>
      <c r="P35" s="221">
        <v>0</v>
      </c>
      <c r="Q35" s="221">
        <f>ROUND(E35*P35,5)</f>
        <v>0</v>
      </c>
      <c r="R35" s="221"/>
      <c r="S35" s="221"/>
      <c r="T35" s="222">
        <v>0.40018999999999999</v>
      </c>
      <c r="U35" s="221">
        <f>ROUND(E35*T35,2)</f>
        <v>30.81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96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12">
        <v>27</v>
      </c>
      <c r="B36" s="218" t="s">
        <v>151</v>
      </c>
      <c r="C36" s="261" t="s">
        <v>152</v>
      </c>
      <c r="D36" s="220" t="s">
        <v>95</v>
      </c>
      <c r="E36" s="226">
        <v>26</v>
      </c>
      <c r="F36" s="228">
        <f>H36+J36</f>
        <v>0</v>
      </c>
      <c r="G36" s="228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1">
        <v>2.7999999999999998E-4</v>
      </c>
      <c r="O36" s="221">
        <f>ROUND(E36*N36,5)</f>
        <v>7.28E-3</v>
      </c>
      <c r="P36" s="221">
        <v>0</v>
      </c>
      <c r="Q36" s="221">
        <f>ROUND(E36*P36,5)</f>
        <v>0</v>
      </c>
      <c r="R36" s="221"/>
      <c r="S36" s="221"/>
      <c r="T36" s="222">
        <v>0.47626000000000002</v>
      </c>
      <c r="U36" s="221">
        <f>ROUND(E36*T36,2)</f>
        <v>12.38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96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12">
        <v>28</v>
      </c>
      <c r="B37" s="218" t="s">
        <v>153</v>
      </c>
      <c r="C37" s="261" t="s">
        <v>154</v>
      </c>
      <c r="D37" s="220" t="s">
        <v>95</v>
      </c>
      <c r="E37" s="226">
        <v>8</v>
      </c>
      <c r="F37" s="228">
        <f>H37+J37</f>
        <v>0</v>
      </c>
      <c r="G37" s="228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1">
        <v>2.9999999999999997E-4</v>
      </c>
      <c r="O37" s="221">
        <f>ROUND(E37*N37,5)</f>
        <v>2.3999999999999998E-3</v>
      </c>
      <c r="P37" s="221">
        <v>0</v>
      </c>
      <c r="Q37" s="221">
        <f>ROUND(E37*P37,5)</f>
        <v>0</v>
      </c>
      <c r="R37" s="221"/>
      <c r="S37" s="221"/>
      <c r="T37" s="222">
        <v>0.54747999999999997</v>
      </c>
      <c r="U37" s="221">
        <f>ROUND(E37*T37,2)</f>
        <v>4.38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96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29</v>
      </c>
      <c r="B38" s="218" t="s">
        <v>155</v>
      </c>
      <c r="C38" s="261" t="s">
        <v>156</v>
      </c>
      <c r="D38" s="220" t="s">
        <v>95</v>
      </c>
      <c r="E38" s="226">
        <v>15</v>
      </c>
      <c r="F38" s="228">
        <f>H38+J38</f>
        <v>0</v>
      </c>
      <c r="G38" s="228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1">
        <v>1E-3</v>
      </c>
      <c r="O38" s="221">
        <f>ROUND(E38*N38,5)</f>
        <v>1.4999999999999999E-2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127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30</v>
      </c>
      <c r="B39" s="218" t="s">
        <v>157</v>
      </c>
      <c r="C39" s="261" t="s">
        <v>158</v>
      </c>
      <c r="D39" s="220" t="s">
        <v>95</v>
      </c>
      <c r="E39" s="226">
        <v>18</v>
      </c>
      <c r="F39" s="228">
        <f>H39+J39</f>
        <v>0</v>
      </c>
      <c r="G39" s="228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1">
        <v>1E-3</v>
      </c>
      <c r="O39" s="221">
        <f>ROUND(E39*N39,5)</f>
        <v>1.7999999999999999E-2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127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31</v>
      </c>
      <c r="B40" s="218" t="s">
        <v>159</v>
      </c>
      <c r="C40" s="261" t="s">
        <v>160</v>
      </c>
      <c r="D40" s="220" t="s">
        <v>95</v>
      </c>
      <c r="E40" s="226">
        <v>26</v>
      </c>
      <c r="F40" s="228">
        <f>H40+J40</f>
        <v>0</v>
      </c>
      <c r="G40" s="228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1">
        <v>1E-3</v>
      </c>
      <c r="O40" s="221">
        <f>ROUND(E40*N40,5)</f>
        <v>2.5999999999999999E-2</v>
      </c>
      <c r="P40" s="221">
        <v>0</v>
      </c>
      <c r="Q40" s="221">
        <f>ROUND(E40*P40,5)</f>
        <v>0</v>
      </c>
      <c r="R40" s="221"/>
      <c r="S40" s="221"/>
      <c r="T40" s="222">
        <v>0</v>
      </c>
      <c r="U40" s="221">
        <f>ROUND(E40*T40,2)</f>
        <v>0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127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32</v>
      </c>
      <c r="B41" s="218" t="s">
        <v>161</v>
      </c>
      <c r="C41" s="261" t="s">
        <v>162</v>
      </c>
      <c r="D41" s="220" t="s">
        <v>95</v>
      </c>
      <c r="E41" s="226">
        <v>8</v>
      </c>
      <c r="F41" s="228">
        <f>H41+J41</f>
        <v>0</v>
      </c>
      <c r="G41" s="228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1">
        <v>1E-3</v>
      </c>
      <c r="O41" s="221">
        <f>ROUND(E41*N41,5)</f>
        <v>8.0000000000000002E-3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127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12">
        <v>33</v>
      </c>
      <c r="B42" s="218" t="s">
        <v>163</v>
      </c>
      <c r="C42" s="261" t="s">
        <v>164</v>
      </c>
      <c r="D42" s="220" t="s">
        <v>95</v>
      </c>
      <c r="E42" s="226">
        <v>136</v>
      </c>
      <c r="F42" s="228">
        <f>H42+J42</f>
        <v>0</v>
      </c>
      <c r="G42" s="228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1">
        <v>6.0000000000000002E-5</v>
      </c>
      <c r="O42" s="221">
        <f>ROUND(E42*N42,5)</f>
        <v>8.1600000000000006E-3</v>
      </c>
      <c r="P42" s="221">
        <v>0</v>
      </c>
      <c r="Q42" s="221">
        <f>ROUND(E42*P42,5)</f>
        <v>0</v>
      </c>
      <c r="R42" s="221"/>
      <c r="S42" s="221"/>
      <c r="T42" s="222">
        <v>0.129</v>
      </c>
      <c r="U42" s="221">
        <f>ROUND(E42*T42,2)</f>
        <v>17.54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96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12">
        <v>34</v>
      </c>
      <c r="B43" s="218" t="s">
        <v>165</v>
      </c>
      <c r="C43" s="261" t="s">
        <v>166</v>
      </c>
      <c r="D43" s="220" t="s">
        <v>95</v>
      </c>
      <c r="E43" s="226">
        <v>59</v>
      </c>
      <c r="F43" s="228">
        <f>H43+J43</f>
        <v>0</v>
      </c>
      <c r="G43" s="228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1">
        <v>2.0000000000000002E-5</v>
      </c>
      <c r="O43" s="221">
        <f>ROUND(E43*N43,5)</f>
        <v>1.1800000000000001E-3</v>
      </c>
      <c r="P43" s="221">
        <v>0</v>
      </c>
      <c r="Q43" s="221">
        <f>ROUND(E43*P43,5)</f>
        <v>0</v>
      </c>
      <c r="R43" s="221"/>
      <c r="S43" s="221"/>
      <c r="T43" s="222">
        <v>0.13500000000000001</v>
      </c>
      <c r="U43" s="221">
        <f>ROUND(E43*T43,2)</f>
        <v>7.97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96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12">
        <v>35</v>
      </c>
      <c r="B44" s="218" t="s">
        <v>167</v>
      </c>
      <c r="C44" s="261" t="s">
        <v>168</v>
      </c>
      <c r="D44" s="220" t="s">
        <v>95</v>
      </c>
      <c r="E44" s="226">
        <v>15</v>
      </c>
      <c r="F44" s="228">
        <f>H44+J44</f>
        <v>0</v>
      </c>
      <c r="G44" s="228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0</v>
      </c>
      <c r="U44" s="221">
        <f>ROUND(E44*T44,2)</f>
        <v>0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127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12">
        <v>36</v>
      </c>
      <c r="B45" s="218" t="s">
        <v>169</v>
      </c>
      <c r="C45" s="261" t="s">
        <v>170</v>
      </c>
      <c r="D45" s="220" t="s">
        <v>95</v>
      </c>
      <c r="E45" s="226">
        <v>18</v>
      </c>
      <c r="F45" s="228">
        <f>H45+J45</f>
        <v>0</v>
      </c>
      <c r="G45" s="228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0</v>
      </c>
      <c r="U45" s="221">
        <f>ROUND(E45*T45,2)</f>
        <v>0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127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12">
        <v>37</v>
      </c>
      <c r="B46" s="218" t="s">
        <v>171</v>
      </c>
      <c r="C46" s="261" t="s">
        <v>172</v>
      </c>
      <c r="D46" s="220" t="s">
        <v>95</v>
      </c>
      <c r="E46" s="226">
        <v>26</v>
      </c>
      <c r="F46" s="228">
        <f>H46+J46</f>
        <v>0</v>
      </c>
      <c r="G46" s="228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1">
        <v>0</v>
      </c>
      <c r="O46" s="221">
        <f>ROUND(E46*N46,5)</f>
        <v>0</v>
      </c>
      <c r="P46" s="221">
        <v>0</v>
      </c>
      <c r="Q46" s="221">
        <f>ROUND(E46*P46,5)</f>
        <v>0</v>
      </c>
      <c r="R46" s="221"/>
      <c r="S46" s="221"/>
      <c r="T46" s="222">
        <v>0</v>
      </c>
      <c r="U46" s="221">
        <f>ROUND(E46*T46,2)</f>
        <v>0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127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12">
        <v>38</v>
      </c>
      <c r="B47" s="218" t="s">
        <v>173</v>
      </c>
      <c r="C47" s="261" t="s">
        <v>174</v>
      </c>
      <c r="D47" s="220" t="s">
        <v>95</v>
      </c>
      <c r="E47" s="226">
        <v>8</v>
      </c>
      <c r="F47" s="228">
        <f>H47+J47</f>
        <v>0</v>
      </c>
      <c r="G47" s="228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0</v>
      </c>
      <c r="U47" s="221">
        <f>ROUND(E47*T47,2)</f>
        <v>0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127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33.75" outlineLevel="1" x14ac:dyDescent="0.2">
      <c r="A48" s="212">
        <v>39</v>
      </c>
      <c r="B48" s="218" t="s">
        <v>175</v>
      </c>
      <c r="C48" s="261" t="s">
        <v>176</v>
      </c>
      <c r="D48" s="220" t="s">
        <v>95</v>
      </c>
      <c r="E48" s="226">
        <v>228</v>
      </c>
      <c r="F48" s="228">
        <f>H48+J48</f>
        <v>0</v>
      </c>
      <c r="G48" s="228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1">
        <v>0</v>
      </c>
      <c r="O48" s="221">
        <f>ROUND(E48*N48,5)</f>
        <v>0</v>
      </c>
      <c r="P48" s="221">
        <v>0</v>
      </c>
      <c r="Q48" s="221">
        <f>ROUND(E48*P48,5)</f>
        <v>0</v>
      </c>
      <c r="R48" s="221"/>
      <c r="S48" s="221"/>
      <c r="T48" s="222">
        <v>0.107</v>
      </c>
      <c r="U48" s="221">
        <f>ROUND(E48*T48,2)</f>
        <v>24.4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96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33.75" outlineLevel="1" x14ac:dyDescent="0.2">
      <c r="A49" s="212">
        <v>40</v>
      </c>
      <c r="B49" s="218" t="s">
        <v>177</v>
      </c>
      <c r="C49" s="261" t="s">
        <v>178</v>
      </c>
      <c r="D49" s="220" t="s">
        <v>95</v>
      </c>
      <c r="E49" s="226">
        <v>34</v>
      </c>
      <c r="F49" s="228">
        <f>H49+J49</f>
        <v>0</v>
      </c>
      <c r="G49" s="228">
        <f>ROUND(E49*F49,2)</f>
        <v>0</v>
      </c>
      <c r="H49" s="229"/>
      <c r="I49" s="228">
        <f>ROUND(E49*H49,2)</f>
        <v>0</v>
      </c>
      <c r="J49" s="229"/>
      <c r="K49" s="228">
        <f>ROUND(E49*J49,2)</f>
        <v>0</v>
      </c>
      <c r="L49" s="228">
        <v>21</v>
      </c>
      <c r="M49" s="228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0.13900000000000001</v>
      </c>
      <c r="U49" s="221">
        <f>ROUND(E49*T49,2)</f>
        <v>4.7300000000000004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96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41</v>
      </c>
      <c r="B50" s="218" t="s">
        <v>179</v>
      </c>
      <c r="C50" s="261" t="s">
        <v>180</v>
      </c>
      <c r="D50" s="220" t="s">
        <v>114</v>
      </c>
      <c r="E50" s="226">
        <v>40</v>
      </c>
      <c r="F50" s="228">
        <f>H50+J50</f>
        <v>0</v>
      </c>
      <c r="G50" s="228">
        <f>ROUND(E50*F50,2)</f>
        <v>0</v>
      </c>
      <c r="H50" s="229"/>
      <c r="I50" s="228">
        <f>ROUND(E50*H50,2)</f>
        <v>0</v>
      </c>
      <c r="J50" s="229"/>
      <c r="K50" s="228">
        <f>ROUND(E50*J50,2)</f>
        <v>0</v>
      </c>
      <c r="L50" s="228">
        <v>21</v>
      </c>
      <c r="M50" s="228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0.42499999999999999</v>
      </c>
      <c r="U50" s="221">
        <f>ROUND(E50*T50,2)</f>
        <v>17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96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>
        <v>42</v>
      </c>
      <c r="B51" s="218" t="s">
        <v>181</v>
      </c>
      <c r="C51" s="261" t="s">
        <v>182</v>
      </c>
      <c r="D51" s="220" t="s">
        <v>114</v>
      </c>
      <c r="E51" s="226">
        <v>16</v>
      </c>
      <c r="F51" s="228">
        <f>H51+J51</f>
        <v>0</v>
      </c>
      <c r="G51" s="228">
        <f>ROUND(E51*F51,2)</f>
        <v>0</v>
      </c>
      <c r="H51" s="229"/>
      <c r="I51" s="228">
        <f>ROUND(E51*H51,2)</f>
        <v>0</v>
      </c>
      <c r="J51" s="229"/>
      <c r="K51" s="228">
        <f>ROUND(E51*J51,2)</f>
        <v>0</v>
      </c>
      <c r="L51" s="228">
        <v>21</v>
      </c>
      <c r="M51" s="228">
        <f>G51*(1+L51/100)</f>
        <v>0</v>
      </c>
      <c r="N51" s="221">
        <v>0</v>
      </c>
      <c r="O51" s="221">
        <f>ROUND(E51*N51,5)</f>
        <v>0</v>
      </c>
      <c r="P51" s="221">
        <v>0</v>
      </c>
      <c r="Q51" s="221">
        <f>ROUND(E51*P51,5)</f>
        <v>0</v>
      </c>
      <c r="R51" s="221"/>
      <c r="S51" s="221"/>
      <c r="T51" s="222">
        <v>0.42499999999999999</v>
      </c>
      <c r="U51" s="221">
        <f>ROUND(E51*T51,2)</f>
        <v>6.8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96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>
        <v>43</v>
      </c>
      <c r="B52" s="218" t="s">
        <v>183</v>
      </c>
      <c r="C52" s="261" t="s">
        <v>184</v>
      </c>
      <c r="D52" s="220" t="s">
        <v>114</v>
      </c>
      <c r="E52" s="226">
        <v>31</v>
      </c>
      <c r="F52" s="228">
        <f>H52+J52</f>
        <v>0</v>
      </c>
      <c r="G52" s="228">
        <f>ROUND(E52*F52,2)</f>
        <v>0</v>
      </c>
      <c r="H52" s="229"/>
      <c r="I52" s="228">
        <f>ROUND(E52*H52,2)</f>
        <v>0</v>
      </c>
      <c r="J52" s="229"/>
      <c r="K52" s="228">
        <f>ROUND(E52*J52,2)</f>
        <v>0</v>
      </c>
      <c r="L52" s="228">
        <v>21</v>
      </c>
      <c r="M52" s="228">
        <f>G52*(1+L52/100)</f>
        <v>0</v>
      </c>
      <c r="N52" s="221">
        <v>1.8000000000000001E-4</v>
      </c>
      <c r="O52" s="221">
        <f>ROUND(E52*N52,5)</f>
        <v>5.5799999999999999E-3</v>
      </c>
      <c r="P52" s="221">
        <v>0</v>
      </c>
      <c r="Q52" s="221">
        <f>ROUND(E52*P52,5)</f>
        <v>0</v>
      </c>
      <c r="R52" s="221"/>
      <c r="S52" s="221"/>
      <c r="T52" s="222">
        <v>0.254</v>
      </c>
      <c r="U52" s="221">
        <f>ROUND(E52*T52,2)</f>
        <v>7.87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96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>
        <v>44</v>
      </c>
      <c r="B53" s="218" t="s">
        <v>185</v>
      </c>
      <c r="C53" s="261" t="s">
        <v>186</v>
      </c>
      <c r="D53" s="220" t="s">
        <v>114</v>
      </c>
      <c r="E53" s="226">
        <v>2</v>
      </c>
      <c r="F53" s="228">
        <f>H53+J53</f>
        <v>0</v>
      </c>
      <c r="G53" s="228">
        <f>ROUND(E53*F53,2)</f>
        <v>0</v>
      </c>
      <c r="H53" s="229"/>
      <c r="I53" s="228">
        <f>ROUND(E53*H53,2)</f>
        <v>0</v>
      </c>
      <c r="J53" s="229"/>
      <c r="K53" s="228">
        <f>ROUND(E53*J53,2)</f>
        <v>0</v>
      </c>
      <c r="L53" s="228">
        <v>21</v>
      </c>
      <c r="M53" s="228">
        <f>G53*(1+L53/100)</f>
        <v>0</v>
      </c>
      <c r="N53" s="221">
        <v>2.9999999999999997E-4</v>
      </c>
      <c r="O53" s="221">
        <f>ROUND(E53*N53,5)</f>
        <v>5.9999999999999995E-4</v>
      </c>
      <c r="P53" s="221">
        <v>0</v>
      </c>
      <c r="Q53" s="221">
        <f>ROUND(E53*P53,5)</f>
        <v>0</v>
      </c>
      <c r="R53" s="221"/>
      <c r="S53" s="221"/>
      <c r="T53" s="222">
        <v>0</v>
      </c>
      <c r="U53" s="221">
        <f>ROUND(E53*T53,2)</f>
        <v>0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127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>
        <v>45</v>
      </c>
      <c r="B54" s="218" t="s">
        <v>187</v>
      </c>
      <c r="C54" s="261" t="s">
        <v>188</v>
      </c>
      <c r="D54" s="220" t="s">
        <v>114</v>
      </c>
      <c r="E54" s="226">
        <v>2</v>
      </c>
      <c r="F54" s="228">
        <f>H54+J54</f>
        <v>0</v>
      </c>
      <c r="G54" s="228">
        <f>ROUND(E54*F54,2)</f>
        <v>0</v>
      </c>
      <c r="H54" s="229"/>
      <c r="I54" s="228">
        <f>ROUND(E54*H54,2)</f>
        <v>0</v>
      </c>
      <c r="J54" s="229"/>
      <c r="K54" s="228">
        <f>ROUND(E54*J54,2)</f>
        <v>0</v>
      </c>
      <c r="L54" s="228">
        <v>21</v>
      </c>
      <c r="M54" s="228">
        <f>G54*(1+L54/100)</f>
        <v>0</v>
      </c>
      <c r="N54" s="221">
        <v>4.0000000000000003E-5</v>
      </c>
      <c r="O54" s="221">
        <f>ROUND(E54*N54,5)</f>
        <v>8.0000000000000007E-5</v>
      </c>
      <c r="P54" s="221">
        <v>0</v>
      </c>
      <c r="Q54" s="221">
        <f>ROUND(E54*P54,5)</f>
        <v>0</v>
      </c>
      <c r="R54" s="221"/>
      <c r="S54" s="221"/>
      <c r="T54" s="222">
        <v>0.14499999999999999</v>
      </c>
      <c r="U54" s="221">
        <f>ROUND(E54*T54,2)</f>
        <v>0.28999999999999998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96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12">
        <v>46</v>
      </c>
      <c r="B55" s="218" t="s">
        <v>189</v>
      </c>
      <c r="C55" s="261" t="s">
        <v>190</v>
      </c>
      <c r="D55" s="220" t="s">
        <v>114</v>
      </c>
      <c r="E55" s="226">
        <v>4</v>
      </c>
      <c r="F55" s="228">
        <f>H55+J55</f>
        <v>0</v>
      </c>
      <c r="G55" s="228">
        <f>ROUND(E55*F55,2)</f>
        <v>0</v>
      </c>
      <c r="H55" s="229"/>
      <c r="I55" s="228">
        <f>ROUND(E55*H55,2)</f>
        <v>0</v>
      </c>
      <c r="J55" s="229"/>
      <c r="K55" s="228">
        <f>ROUND(E55*J55,2)</f>
        <v>0</v>
      </c>
      <c r="L55" s="228">
        <v>21</v>
      </c>
      <c r="M55" s="228">
        <f>G55*(1+L55/100)</f>
        <v>0</v>
      </c>
      <c r="N55" s="221">
        <v>2.3000000000000001E-4</v>
      </c>
      <c r="O55" s="221">
        <f>ROUND(E55*N55,5)</f>
        <v>9.2000000000000003E-4</v>
      </c>
      <c r="P55" s="221">
        <v>0</v>
      </c>
      <c r="Q55" s="221">
        <f>ROUND(E55*P55,5)</f>
        <v>0</v>
      </c>
      <c r="R55" s="221"/>
      <c r="S55" s="221"/>
      <c r="T55" s="222">
        <v>0.16500000000000001</v>
      </c>
      <c r="U55" s="221">
        <f>ROUND(E55*T55,2)</f>
        <v>0.66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96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12">
        <v>47</v>
      </c>
      <c r="B56" s="218" t="s">
        <v>191</v>
      </c>
      <c r="C56" s="261" t="s">
        <v>192</v>
      </c>
      <c r="D56" s="220" t="s">
        <v>114</v>
      </c>
      <c r="E56" s="226">
        <v>8</v>
      </c>
      <c r="F56" s="228">
        <f>H56+J56</f>
        <v>0</v>
      </c>
      <c r="G56" s="228">
        <f>ROUND(E56*F56,2)</f>
        <v>0</v>
      </c>
      <c r="H56" s="229"/>
      <c r="I56" s="228">
        <f>ROUND(E56*H56,2)</f>
        <v>0</v>
      </c>
      <c r="J56" s="229"/>
      <c r="K56" s="228">
        <f>ROUND(E56*J56,2)</f>
        <v>0</v>
      </c>
      <c r="L56" s="228">
        <v>21</v>
      </c>
      <c r="M56" s="228">
        <f>G56*(1+L56/100)</f>
        <v>0</v>
      </c>
      <c r="N56" s="221">
        <v>3.6999999999999999E-4</v>
      </c>
      <c r="O56" s="221">
        <f>ROUND(E56*N56,5)</f>
        <v>2.96E-3</v>
      </c>
      <c r="P56" s="221">
        <v>0</v>
      </c>
      <c r="Q56" s="221">
        <f>ROUND(E56*P56,5)</f>
        <v>0</v>
      </c>
      <c r="R56" s="221"/>
      <c r="S56" s="221"/>
      <c r="T56" s="222">
        <v>0.20699999999999999</v>
      </c>
      <c r="U56" s="221">
        <f>ROUND(E56*T56,2)</f>
        <v>1.66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96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48</v>
      </c>
      <c r="B57" s="218" t="s">
        <v>193</v>
      </c>
      <c r="C57" s="261" t="s">
        <v>194</v>
      </c>
      <c r="D57" s="220" t="s">
        <v>114</v>
      </c>
      <c r="E57" s="226">
        <v>4</v>
      </c>
      <c r="F57" s="228">
        <f>H57+J57</f>
        <v>0</v>
      </c>
      <c r="G57" s="228">
        <f>ROUND(E57*F57,2)</f>
        <v>0</v>
      </c>
      <c r="H57" s="229"/>
      <c r="I57" s="228">
        <f>ROUND(E57*H57,2)</f>
        <v>0</v>
      </c>
      <c r="J57" s="229"/>
      <c r="K57" s="228">
        <f>ROUND(E57*J57,2)</f>
        <v>0</v>
      </c>
      <c r="L57" s="228">
        <v>21</v>
      </c>
      <c r="M57" s="228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0.16500000000000001</v>
      </c>
      <c r="U57" s="221">
        <f>ROUND(E57*T57,2)</f>
        <v>0.66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96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49</v>
      </c>
      <c r="B58" s="218" t="s">
        <v>195</v>
      </c>
      <c r="C58" s="261" t="s">
        <v>196</v>
      </c>
      <c r="D58" s="220" t="s">
        <v>114</v>
      </c>
      <c r="E58" s="226">
        <v>8</v>
      </c>
      <c r="F58" s="228">
        <f>H58+J58</f>
        <v>0</v>
      </c>
      <c r="G58" s="228">
        <f>ROUND(E58*F58,2)</f>
        <v>0</v>
      </c>
      <c r="H58" s="229"/>
      <c r="I58" s="228">
        <f>ROUND(E58*H58,2)</f>
        <v>0</v>
      </c>
      <c r="J58" s="229"/>
      <c r="K58" s="228">
        <f>ROUND(E58*J58,2)</f>
        <v>0</v>
      </c>
      <c r="L58" s="228">
        <v>21</v>
      </c>
      <c r="M58" s="228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0.20699999999999999</v>
      </c>
      <c r="U58" s="221">
        <f>ROUND(E58*T58,2)</f>
        <v>1.66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96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12">
        <v>50</v>
      </c>
      <c r="B59" s="218" t="s">
        <v>197</v>
      </c>
      <c r="C59" s="261" t="s">
        <v>198</v>
      </c>
      <c r="D59" s="220" t="s">
        <v>114</v>
      </c>
      <c r="E59" s="226">
        <v>2</v>
      </c>
      <c r="F59" s="228">
        <f>H59+J59</f>
        <v>0</v>
      </c>
      <c r="G59" s="228">
        <f>ROUND(E59*F59,2)</f>
        <v>0</v>
      </c>
      <c r="H59" s="229"/>
      <c r="I59" s="228">
        <f>ROUND(E59*H59,2)</f>
        <v>0</v>
      </c>
      <c r="J59" s="229"/>
      <c r="K59" s="228">
        <f>ROUND(E59*J59,2)</f>
        <v>0</v>
      </c>
      <c r="L59" s="228">
        <v>21</v>
      </c>
      <c r="M59" s="228">
        <f>G59*(1+L59/100)</f>
        <v>0</v>
      </c>
      <c r="N59" s="221">
        <v>8.4999999999999995E-4</v>
      </c>
      <c r="O59" s="221">
        <f>ROUND(E59*N59,5)</f>
        <v>1.6999999999999999E-3</v>
      </c>
      <c r="P59" s="221">
        <v>0</v>
      </c>
      <c r="Q59" s="221">
        <f>ROUND(E59*P59,5)</f>
        <v>0</v>
      </c>
      <c r="R59" s="221"/>
      <c r="S59" s="221"/>
      <c r="T59" s="222">
        <v>0.16500000000000001</v>
      </c>
      <c r="U59" s="221">
        <f>ROUND(E59*T59,2)</f>
        <v>0.33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96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12">
        <v>51</v>
      </c>
      <c r="B60" s="218" t="s">
        <v>199</v>
      </c>
      <c r="C60" s="261" t="s">
        <v>200</v>
      </c>
      <c r="D60" s="220" t="s">
        <v>114</v>
      </c>
      <c r="E60" s="226">
        <v>8</v>
      </c>
      <c r="F60" s="228">
        <f>H60+J60</f>
        <v>0</v>
      </c>
      <c r="G60" s="228">
        <f>ROUND(E60*F60,2)</f>
        <v>0</v>
      </c>
      <c r="H60" s="229"/>
      <c r="I60" s="228">
        <f>ROUND(E60*H60,2)</f>
        <v>0</v>
      </c>
      <c r="J60" s="229"/>
      <c r="K60" s="228">
        <f>ROUND(E60*J60,2)</f>
        <v>0</v>
      </c>
      <c r="L60" s="228">
        <v>21</v>
      </c>
      <c r="M60" s="228">
        <f>G60*(1+L60/100)</f>
        <v>0</v>
      </c>
      <c r="N60" s="221">
        <v>0.01</v>
      </c>
      <c r="O60" s="221">
        <f>ROUND(E60*N60,5)</f>
        <v>0.08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96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52</v>
      </c>
      <c r="B61" s="218" t="s">
        <v>201</v>
      </c>
      <c r="C61" s="261" t="s">
        <v>202</v>
      </c>
      <c r="D61" s="220" t="s">
        <v>114</v>
      </c>
      <c r="E61" s="226">
        <v>6</v>
      </c>
      <c r="F61" s="228">
        <f>H61+J61</f>
        <v>0</v>
      </c>
      <c r="G61" s="228">
        <f>ROUND(E61*F61,2)</f>
        <v>0</v>
      </c>
      <c r="H61" s="229"/>
      <c r="I61" s="228">
        <f>ROUND(E61*H61,2)</f>
        <v>0</v>
      </c>
      <c r="J61" s="229"/>
      <c r="K61" s="228">
        <f>ROUND(E61*J61,2)</f>
        <v>0</v>
      </c>
      <c r="L61" s="228">
        <v>21</v>
      </c>
      <c r="M61" s="228">
        <f>G61*(1+L61/100)</f>
        <v>0</v>
      </c>
      <c r="N61" s="221">
        <v>0.01</v>
      </c>
      <c r="O61" s="221">
        <f>ROUND(E61*N61,5)</f>
        <v>0.06</v>
      </c>
      <c r="P61" s="221">
        <v>0</v>
      </c>
      <c r="Q61" s="221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127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53</v>
      </c>
      <c r="B62" s="218" t="s">
        <v>203</v>
      </c>
      <c r="C62" s="261" t="s">
        <v>129</v>
      </c>
      <c r="D62" s="220" t="s">
        <v>114</v>
      </c>
      <c r="E62" s="226">
        <v>6</v>
      </c>
      <c r="F62" s="228">
        <f>H62+J62</f>
        <v>0</v>
      </c>
      <c r="G62" s="228">
        <f>ROUND(E62*F62,2)</f>
        <v>0</v>
      </c>
      <c r="H62" s="229"/>
      <c r="I62" s="228">
        <f>ROUND(E62*H62,2)</f>
        <v>0</v>
      </c>
      <c r="J62" s="229"/>
      <c r="K62" s="228">
        <f>ROUND(E62*J62,2)</f>
        <v>0</v>
      </c>
      <c r="L62" s="228">
        <v>21</v>
      </c>
      <c r="M62" s="228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96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54</v>
      </c>
      <c r="B63" s="218" t="s">
        <v>204</v>
      </c>
      <c r="C63" s="261" t="s">
        <v>205</v>
      </c>
      <c r="D63" s="220" t="s">
        <v>95</v>
      </c>
      <c r="E63" s="226">
        <v>262</v>
      </c>
      <c r="F63" s="228">
        <f>H63+J63</f>
        <v>0</v>
      </c>
      <c r="G63" s="228">
        <f>ROUND(E63*F63,2)</f>
        <v>0</v>
      </c>
      <c r="H63" s="229"/>
      <c r="I63" s="228">
        <f>ROUND(E63*H63,2)</f>
        <v>0</v>
      </c>
      <c r="J63" s="229"/>
      <c r="K63" s="228">
        <f>ROUND(E63*J63,2)</f>
        <v>0</v>
      </c>
      <c r="L63" s="228">
        <v>21</v>
      </c>
      <c r="M63" s="228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0.05</v>
      </c>
      <c r="U63" s="221">
        <f>ROUND(E63*T63,2)</f>
        <v>13.1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96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12">
        <v>55</v>
      </c>
      <c r="B64" s="218" t="s">
        <v>206</v>
      </c>
      <c r="C64" s="261" t="s">
        <v>207</v>
      </c>
      <c r="D64" s="220" t="s">
        <v>95</v>
      </c>
      <c r="E64" s="226">
        <v>262</v>
      </c>
      <c r="F64" s="228">
        <f>H64+J64</f>
        <v>0</v>
      </c>
      <c r="G64" s="228">
        <f>ROUND(E64*F64,2)</f>
        <v>0</v>
      </c>
      <c r="H64" s="229"/>
      <c r="I64" s="228">
        <f>ROUND(E64*H64,2)</f>
        <v>0</v>
      </c>
      <c r="J64" s="229"/>
      <c r="K64" s="228">
        <f>ROUND(E64*J64,2)</f>
        <v>0</v>
      </c>
      <c r="L64" s="228">
        <v>21</v>
      </c>
      <c r="M64" s="228">
        <f>G64*(1+L64/100)</f>
        <v>0</v>
      </c>
      <c r="N64" s="221">
        <v>1.0000000000000001E-5</v>
      </c>
      <c r="O64" s="221">
        <f>ROUND(E64*N64,5)</f>
        <v>2.6199999999999999E-3</v>
      </c>
      <c r="P64" s="221">
        <v>0</v>
      </c>
      <c r="Q64" s="221">
        <f>ROUND(E64*P64,5)</f>
        <v>0</v>
      </c>
      <c r="R64" s="221"/>
      <c r="S64" s="221"/>
      <c r="T64" s="222">
        <v>6.2E-2</v>
      </c>
      <c r="U64" s="221">
        <f>ROUND(E64*T64,2)</f>
        <v>16.239999999999998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96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>
        <v>56</v>
      </c>
      <c r="B65" s="218" t="s">
        <v>208</v>
      </c>
      <c r="C65" s="261" t="s">
        <v>209</v>
      </c>
      <c r="D65" s="220" t="s">
        <v>114</v>
      </c>
      <c r="E65" s="226">
        <v>1</v>
      </c>
      <c r="F65" s="228">
        <f>H65+J65</f>
        <v>0</v>
      </c>
      <c r="G65" s="228">
        <f>ROUND(E65*F65,2)</f>
        <v>0</v>
      </c>
      <c r="H65" s="229"/>
      <c r="I65" s="228">
        <f>ROUND(E65*H65,2)</f>
        <v>0</v>
      </c>
      <c r="J65" s="229"/>
      <c r="K65" s="228">
        <f>ROUND(E65*J65,2)</f>
        <v>0</v>
      </c>
      <c r="L65" s="228">
        <v>21</v>
      </c>
      <c r="M65" s="228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0</v>
      </c>
      <c r="U65" s="221">
        <f>ROUND(E65*T65,2)</f>
        <v>0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96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12">
        <v>57</v>
      </c>
      <c r="B66" s="218" t="s">
        <v>210</v>
      </c>
      <c r="C66" s="261" t="s">
        <v>131</v>
      </c>
      <c r="D66" s="220" t="s">
        <v>132</v>
      </c>
      <c r="E66" s="226">
        <v>48</v>
      </c>
      <c r="F66" s="228">
        <f>H66+J66</f>
        <v>0</v>
      </c>
      <c r="G66" s="228">
        <f>ROUND(E66*F66,2)</f>
        <v>0</v>
      </c>
      <c r="H66" s="229"/>
      <c r="I66" s="228">
        <f>ROUND(E66*H66,2)</f>
        <v>0</v>
      </c>
      <c r="J66" s="229"/>
      <c r="K66" s="228">
        <f>ROUND(E66*J66,2)</f>
        <v>0</v>
      </c>
      <c r="L66" s="228">
        <v>21</v>
      </c>
      <c r="M66" s="228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0</v>
      </c>
      <c r="U66" s="221">
        <f>ROUND(E66*T66,2)</f>
        <v>0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96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58</v>
      </c>
      <c r="B67" s="218" t="s">
        <v>211</v>
      </c>
      <c r="C67" s="261" t="s">
        <v>212</v>
      </c>
      <c r="D67" s="220" t="s">
        <v>101</v>
      </c>
      <c r="E67" s="226">
        <v>0.44225999999999999</v>
      </c>
      <c r="F67" s="228">
        <f>H67+J67</f>
        <v>0</v>
      </c>
      <c r="G67" s="228">
        <f>ROUND(E67*F67,2)</f>
        <v>0</v>
      </c>
      <c r="H67" s="229"/>
      <c r="I67" s="228">
        <f>ROUND(E67*H67,2)</f>
        <v>0</v>
      </c>
      <c r="J67" s="229"/>
      <c r="K67" s="228">
        <f>ROUND(E67*J67,2)</f>
        <v>0</v>
      </c>
      <c r="L67" s="228">
        <v>21</v>
      </c>
      <c r="M67" s="228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1.327</v>
      </c>
      <c r="U67" s="221">
        <f>ROUND(E67*T67,2)</f>
        <v>0.59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96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x14ac:dyDescent="0.2">
      <c r="A68" s="213" t="s">
        <v>91</v>
      </c>
      <c r="B68" s="219" t="s">
        <v>60</v>
      </c>
      <c r="C68" s="262" t="s">
        <v>61</v>
      </c>
      <c r="D68" s="223"/>
      <c r="E68" s="227"/>
      <c r="F68" s="230"/>
      <c r="G68" s="230">
        <f>SUMIF(AE69:AE115,"&lt;&gt;NOR",G69:G115)</f>
        <v>0</v>
      </c>
      <c r="H68" s="230"/>
      <c r="I68" s="230">
        <f>SUM(I69:I115)</f>
        <v>0</v>
      </c>
      <c r="J68" s="230"/>
      <c r="K68" s="230">
        <f>SUM(K69:K115)</f>
        <v>0</v>
      </c>
      <c r="L68" s="230"/>
      <c r="M68" s="230">
        <f>SUM(M69:M115)</f>
        <v>0</v>
      </c>
      <c r="N68" s="224"/>
      <c r="O68" s="224">
        <f>SUM(O69:O115)</f>
        <v>0.84677000000000002</v>
      </c>
      <c r="P68" s="224"/>
      <c r="Q68" s="224">
        <f>SUM(Q69:Q115)</f>
        <v>0.63786999999999994</v>
      </c>
      <c r="R68" s="224"/>
      <c r="S68" s="224"/>
      <c r="T68" s="225"/>
      <c r="U68" s="224">
        <f>SUM(U69:U115)</f>
        <v>91.470000000000013</v>
      </c>
      <c r="AE68" t="s">
        <v>92</v>
      </c>
    </row>
    <row r="69" spans="1:60" outlineLevel="1" x14ac:dyDescent="0.2">
      <c r="A69" s="212">
        <v>59</v>
      </c>
      <c r="B69" s="218" t="s">
        <v>213</v>
      </c>
      <c r="C69" s="261" t="s">
        <v>214</v>
      </c>
      <c r="D69" s="220" t="s">
        <v>215</v>
      </c>
      <c r="E69" s="226">
        <v>9</v>
      </c>
      <c r="F69" s="228">
        <f>H69+J69</f>
        <v>0</v>
      </c>
      <c r="G69" s="228">
        <f>ROUND(E69*F69,2)</f>
        <v>0</v>
      </c>
      <c r="H69" s="229"/>
      <c r="I69" s="228">
        <f>ROUND(E69*H69,2)</f>
        <v>0</v>
      </c>
      <c r="J69" s="229"/>
      <c r="K69" s="228">
        <f>ROUND(E69*J69,2)</f>
        <v>0</v>
      </c>
      <c r="L69" s="228">
        <v>21</v>
      </c>
      <c r="M69" s="228">
        <f>G69*(1+L69/100)</f>
        <v>0</v>
      </c>
      <c r="N69" s="221">
        <v>0.01</v>
      </c>
      <c r="O69" s="221">
        <f>ROUND(E69*N69,5)</f>
        <v>0.09</v>
      </c>
      <c r="P69" s="221">
        <v>1.933E-2</v>
      </c>
      <c r="Q69" s="221">
        <f>ROUND(E69*P69,5)</f>
        <v>0.17397000000000001</v>
      </c>
      <c r="R69" s="221"/>
      <c r="S69" s="221"/>
      <c r="T69" s="222">
        <v>0.59</v>
      </c>
      <c r="U69" s="221">
        <f>ROUND(E69*T69,2)</f>
        <v>5.31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96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60</v>
      </c>
      <c r="B70" s="218" t="s">
        <v>216</v>
      </c>
      <c r="C70" s="261" t="s">
        <v>217</v>
      </c>
      <c r="D70" s="220" t="s">
        <v>114</v>
      </c>
      <c r="E70" s="226">
        <v>2</v>
      </c>
      <c r="F70" s="228">
        <f>H70+J70</f>
        <v>0</v>
      </c>
      <c r="G70" s="228">
        <f>ROUND(E70*F70,2)</f>
        <v>0</v>
      </c>
      <c r="H70" s="229"/>
      <c r="I70" s="228">
        <f>ROUND(E70*H70,2)</f>
        <v>0</v>
      </c>
      <c r="J70" s="229"/>
      <c r="K70" s="228">
        <f>ROUND(E70*J70,2)</f>
        <v>0</v>
      </c>
      <c r="L70" s="228">
        <v>21</v>
      </c>
      <c r="M70" s="228">
        <f>G70*(1+L70/100)</f>
        <v>0</v>
      </c>
      <c r="N70" s="221">
        <v>1E-3</v>
      </c>
      <c r="O70" s="221">
        <f>ROUND(E70*N70,5)</f>
        <v>2E-3</v>
      </c>
      <c r="P70" s="221">
        <v>0</v>
      </c>
      <c r="Q70" s="221">
        <f>ROUND(E70*P70,5)</f>
        <v>0</v>
      </c>
      <c r="R70" s="221"/>
      <c r="S70" s="221"/>
      <c r="T70" s="222">
        <v>0</v>
      </c>
      <c r="U70" s="221">
        <f>ROUND(E70*T70,2)</f>
        <v>0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96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>
        <v>61</v>
      </c>
      <c r="B71" s="218" t="s">
        <v>218</v>
      </c>
      <c r="C71" s="261" t="s">
        <v>219</v>
      </c>
      <c r="D71" s="220" t="s">
        <v>215</v>
      </c>
      <c r="E71" s="226">
        <v>9</v>
      </c>
      <c r="F71" s="228">
        <f>H71+J71</f>
        <v>0</v>
      </c>
      <c r="G71" s="228">
        <f>ROUND(E71*F71,2)</f>
        <v>0</v>
      </c>
      <c r="H71" s="229"/>
      <c r="I71" s="228">
        <f>ROUND(E71*H71,2)</f>
        <v>0</v>
      </c>
      <c r="J71" s="229"/>
      <c r="K71" s="228">
        <f>ROUND(E71*J71,2)</f>
        <v>0</v>
      </c>
      <c r="L71" s="228">
        <v>21</v>
      </c>
      <c r="M71" s="228">
        <f>G71*(1+L71/100)</f>
        <v>0</v>
      </c>
      <c r="N71" s="221">
        <v>0.01</v>
      </c>
      <c r="O71" s="221">
        <f>ROUND(E71*N71,5)</f>
        <v>0.09</v>
      </c>
      <c r="P71" s="221">
        <v>1.9460000000000002E-2</v>
      </c>
      <c r="Q71" s="221">
        <f>ROUND(E71*P71,5)</f>
        <v>0.17513999999999999</v>
      </c>
      <c r="R71" s="221"/>
      <c r="S71" s="221"/>
      <c r="T71" s="222">
        <v>0.38200000000000001</v>
      </c>
      <c r="U71" s="221">
        <f>ROUND(E71*T71,2)</f>
        <v>3.44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96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ht="22.5" outlineLevel="1" x14ac:dyDescent="0.2">
      <c r="A72" s="212">
        <v>62</v>
      </c>
      <c r="B72" s="218" t="s">
        <v>220</v>
      </c>
      <c r="C72" s="261" t="s">
        <v>221</v>
      </c>
      <c r="D72" s="220" t="s">
        <v>114</v>
      </c>
      <c r="E72" s="226">
        <v>1</v>
      </c>
      <c r="F72" s="228">
        <f>H72+J72</f>
        <v>0</v>
      </c>
      <c r="G72" s="228">
        <f>ROUND(E72*F72,2)</f>
        <v>0</v>
      </c>
      <c r="H72" s="229"/>
      <c r="I72" s="228">
        <f>ROUND(E72*H72,2)</f>
        <v>0</v>
      </c>
      <c r="J72" s="229"/>
      <c r="K72" s="228">
        <f>ROUND(E72*J72,2)</f>
        <v>0</v>
      </c>
      <c r="L72" s="228">
        <v>21</v>
      </c>
      <c r="M72" s="228">
        <f>G72*(1+L72/100)</f>
        <v>0</v>
      </c>
      <c r="N72" s="221">
        <v>1E-3</v>
      </c>
      <c r="O72" s="221">
        <f>ROUND(E72*N72,5)</f>
        <v>1E-3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96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12">
        <v>63</v>
      </c>
      <c r="B73" s="218" t="s">
        <v>222</v>
      </c>
      <c r="C73" s="261" t="s">
        <v>223</v>
      </c>
      <c r="D73" s="220" t="s">
        <v>215</v>
      </c>
      <c r="E73" s="226">
        <v>2</v>
      </c>
      <c r="F73" s="228">
        <f>H73+J73</f>
        <v>0</v>
      </c>
      <c r="G73" s="228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0</v>
      </c>
      <c r="N73" s="221">
        <v>0.01</v>
      </c>
      <c r="O73" s="221">
        <f>ROUND(E73*N73,5)</f>
        <v>0.02</v>
      </c>
      <c r="P73" s="221">
        <v>8.7999999999999995E-2</v>
      </c>
      <c r="Q73" s="221">
        <f>ROUND(E73*P73,5)</f>
        <v>0.17599999999999999</v>
      </c>
      <c r="R73" s="221"/>
      <c r="S73" s="221"/>
      <c r="T73" s="222">
        <v>0.69299999999999995</v>
      </c>
      <c r="U73" s="221">
        <f>ROUND(E73*T73,2)</f>
        <v>1.39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96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>
        <v>64</v>
      </c>
      <c r="B74" s="218" t="s">
        <v>224</v>
      </c>
      <c r="C74" s="261" t="s">
        <v>225</v>
      </c>
      <c r="D74" s="220" t="s">
        <v>215</v>
      </c>
      <c r="E74" s="226">
        <v>2</v>
      </c>
      <c r="F74" s="228">
        <f>H74+J74</f>
        <v>0</v>
      </c>
      <c r="G74" s="228">
        <f>ROUND(E74*F74,2)</f>
        <v>0</v>
      </c>
      <c r="H74" s="229"/>
      <c r="I74" s="228">
        <f>ROUND(E74*H74,2)</f>
        <v>0</v>
      </c>
      <c r="J74" s="229"/>
      <c r="K74" s="228">
        <f>ROUND(E74*J74,2)</f>
        <v>0</v>
      </c>
      <c r="L74" s="228">
        <v>21</v>
      </c>
      <c r="M74" s="228">
        <f>G74*(1+L74/100)</f>
        <v>0</v>
      </c>
      <c r="N74" s="221">
        <v>0.02</v>
      </c>
      <c r="O74" s="221">
        <f>ROUND(E74*N74,5)</f>
        <v>0.04</v>
      </c>
      <c r="P74" s="221">
        <v>9.1999999999999998E-3</v>
      </c>
      <c r="Q74" s="221">
        <f>ROUND(E74*P74,5)</f>
        <v>1.84E-2</v>
      </c>
      <c r="R74" s="221"/>
      <c r="S74" s="221"/>
      <c r="T74" s="222">
        <v>0.46500000000000002</v>
      </c>
      <c r="U74" s="221">
        <f>ROUND(E74*T74,2)</f>
        <v>0.93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96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>
        <v>65</v>
      </c>
      <c r="B75" s="218" t="s">
        <v>226</v>
      </c>
      <c r="C75" s="261" t="s">
        <v>227</v>
      </c>
      <c r="D75" s="220" t="s">
        <v>114</v>
      </c>
      <c r="E75" s="226">
        <v>2</v>
      </c>
      <c r="F75" s="228">
        <f>H75+J75</f>
        <v>0</v>
      </c>
      <c r="G75" s="228">
        <f>ROUND(E75*F75,2)</f>
        <v>0</v>
      </c>
      <c r="H75" s="229"/>
      <c r="I75" s="228">
        <f>ROUND(E75*H75,2)</f>
        <v>0</v>
      </c>
      <c r="J75" s="229"/>
      <c r="K75" s="228">
        <f>ROUND(E75*J75,2)</f>
        <v>0</v>
      </c>
      <c r="L75" s="228">
        <v>21</v>
      </c>
      <c r="M75" s="228">
        <f>G75*(1+L75/100)</f>
        <v>0</v>
      </c>
      <c r="N75" s="221">
        <v>0.02</v>
      </c>
      <c r="O75" s="221">
        <f>ROUND(E75*N75,5)</f>
        <v>0.04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96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>
        <v>66</v>
      </c>
      <c r="B76" s="218" t="s">
        <v>228</v>
      </c>
      <c r="C76" s="261" t="s">
        <v>229</v>
      </c>
      <c r="D76" s="220" t="s">
        <v>215</v>
      </c>
      <c r="E76" s="226">
        <v>2</v>
      </c>
      <c r="F76" s="228">
        <f>H76+J76</f>
        <v>0</v>
      </c>
      <c r="G76" s="228">
        <f>ROUND(E76*F76,2)</f>
        <v>0</v>
      </c>
      <c r="H76" s="229"/>
      <c r="I76" s="228">
        <f>ROUND(E76*H76,2)</f>
        <v>0</v>
      </c>
      <c r="J76" s="229"/>
      <c r="K76" s="228">
        <f>ROUND(E76*J76,2)</f>
        <v>0</v>
      </c>
      <c r="L76" s="228">
        <v>21</v>
      </c>
      <c r="M76" s="228">
        <f>G76*(1+L76/100)</f>
        <v>0</v>
      </c>
      <c r="N76" s="221">
        <v>0.02</v>
      </c>
      <c r="O76" s="221">
        <f>ROUND(E76*N76,5)</f>
        <v>0.04</v>
      </c>
      <c r="P76" s="221">
        <v>3.4700000000000002E-2</v>
      </c>
      <c r="Q76" s="221">
        <f>ROUND(E76*P76,5)</f>
        <v>6.9400000000000003E-2</v>
      </c>
      <c r="R76" s="221"/>
      <c r="S76" s="221"/>
      <c r="T76" s="222">
        <v>0.56899999999999995</v>
      </c>
      <c r="U76" s="221">
        <f>ROUND(E76*T76,2)</f>
        <v>1.1399999999999999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96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>
        <v>67</v>
      </c>
      <c r="B77" s="218" t="s">
        <v>230</v>
      </c>
      <c r="C77" s="261" t="s">
        <v>231</v>
      </c>
      <c r="D77" s="220" t="s">
        <v>114</v>
      </c>
      <c r="E77" s="226">
        <v>2</v>
      </c>
      <c r="F77" s="228">
        <f>H77+J77</f>
        <v>0</v>
      </c>
      <c r="G77" s="228">
        <f>ROUND(E77*F77,2)</f>
        <v>0</v>
      </c>
      <c r="H77" s="229"/>
      <c r="I77" s="228">
        <f>ROUND(E77*H77,2)</f>
        <v>0</v>
      </c>
      <c r="J77" s="229"/>
      <c r="K77" s="228">
        <f>ROUND(E77*J77,2)</f>
        <v>0</v>
      </c>
      <c r="L77" s="228">
        <v>21</v>
      </c>
      <c r="M77" s="228">
        <f>G77*(1+L77/100)</f>
        <v>0</v>
      </c>
      <c r="N77" s="221">
        <v>1E-3</v>
      </c>
      <c r="O77" s="221">
        <f>ROUND(E77*N77,5)</f>
        <v>2E-3</v>
      </c>
      <c r="P77" s="221">
        <v>0</v>
      </c>
      <c r="Q77" s="221">
        <f>ROUND(E77*P77,5)</f>
        <v>0</v>
      </c>
      <c r="R77" s="221"/>
      <c r="S77" s="221"/>
      <c r="T77" s="222">
        <v>0</v>
      </c>
      <c r="U77" s="221">
        <f>ROUND(E77*T77,2)</f>
        <v>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96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68</v>
      </c>
      <c r="B78" s="218" t="s">
        <v>232</v>
      </c>
      <c r="C78" s="261" t="s">
        <v>233</v>
      </c>
      <c r="D78" s="220" t="s">
        <v>114</v>
      </c>
      <c r="E78" s="226">
        <v>1</v>
      </c>
      <c r="F78" s="228">
        <f>H78+J78</f>
        <v>0</v>
      </c>
      <c r="G78" s="228">
        <f>ROUND(E78*F78,2)</f>
        <v>0</v>
      </c>
      <c r="H78" s="229"/>
      <c r="I78" s="228">
        <f>ROUND(E78*H78,2)</f>
        <v>0</v>
      </c>
      <c r="J78" s="229"/>
      <c r="K78" s="228">
        <f>ROUND(E78*J78,2)</f>
        <v>0</v>
      </c>
      <c r="L78" s="228">
        <v>21</v>
      </c>
      <c r="M78" s="228">
        <f>G78*(1+L78/100)</f>
        <v>0</v>
      </c>
      <c r="N78" s="221">
        <v>1E-3</v>
      </c>
      <c r="O78" s="221">
        <f>ROUND(E78*N78,5)</f>
        <v>1E-3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96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>
        <v>69</v>
      </c>
      <c r="B79" s="218" t="s">
        <v>234</v>
      </c>
      <c r="C79" s="261" t="s">
        <v>235</v>
      </c>
      <c r="D79" s="220" t="s">
        <v>215</v>
      </c>
      <c r="E79" s="226">
        <v>16</v>
      </c>
      <c r="F79" s="228">
        <f>H79+J79</f>
        <v>0</v>
      </c>
      <c r="G79" s="228">
        <f>ROUND(E79*F79,2)</f>
        <v>0</v>
      </c>
      <c r="H79" s="229"/>
      <c r="I79" s="228">
        <f>ROUND(E79*H79,2)</f>
        <v>0</v>
      </c>
      <c r="J79" s="229"/>
      <c r="K79" s="228">
        <f>ROUND(E79*J79,2)</f>
        <v>0</v>
      </c>
      <c r="L79" s="228">
        <v>21</v>
      </c>
      <c r="M79" s="228">
        <f>G79*(1+L79/100)</f>
        <v>0</v>
      </c>
      <c r="N79" s="221">
        <v>5.0000000000000001E-3</v>
      </c>
      <c r="O79" s="221">
        <f>ROUND(E79*N79,5)</f>
        <v>0.08</v>
      </c>
      <c r="P79" s="221">
        <v>1.56E-3</v>
      </c>
      <c r="Q79" s="221">
        <f>ROUND(E79*P79,5)</f>
        <v>2.496E-2</v>
      </c>
      <c r="R79" s="221"/>
      <c r="S79" s="221"/>
      <c r="T79" s="222">
        <v>0.217</v>
      </c>
      <c r="U79" s="221">
        <f>ROUND(E79*T79,2)</f>
        <v>3.47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96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>
        <v>70</v>
      </c>
      <c r="B80" s="218" t="s">
        <v>236</v>
      </c>
      <c r="C80" s="261" t="s">
        <v>237</v>
      </c>
      <c r="D80" s="220" t="s">
        <v>215</v>
      </c>
      <c r="E80" s="226">
        <v>8</v>
      </c>
      <c r="F80" s="228">
        <f>H80+J80</f>
        <v>0</v>
      </c>
      <c r="G80" s="228">
        <f>ROUND(E80*F80,2)</f>
        <v>0</v>
      </c>
      <c r="H80" s="229"/>
      <c r="I80" s="228">
        <f>ROUND(E80*H80,2)</f>
        <v>0</v>
      </c>
      <c r="J80" s="229"/>
      <c r="K80" s="228">
        <f>ROUND(E80*J80,2)</f>
        <v>0</v>
      </c>
      <c r="L80" s="228">
        <v>21</v>
      </c>
      <c r="M80" s="228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1.77</v>
      </c>
      <c r="U80" s="221">
        <f>ROUND(E80*T80,2)</f>
        <v>14.16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96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>
        <v>71</v>
      </c>
      <c r="B81" s="218" t="s">
        <v>238</v>
      </c>
      <c r="C81" s="261" t="s">
        <v>239</v>
      </c>
      <c r="D81" s="220" t="s">
        <v>114</v>
      </c>
      <c r="E81" s="226">
        <v>6</v>
      </c>
      <c r="F81" s="228">
        <f>H81+J81</f>
        <v>0</v>
      </c>
      <c r="G81" s="228">
        <f>ROUND(E81*F81,2)</f>
        <v>0</v>
      </c>
      <c r="H81" s="229"/>
      <c r="I81" s="228">
        <f>ROUND(E81*H81,2)</f>
        <v>0</v>
      </c>
      <c r="J81" s="229"/>
      <c r="K81" s="228">
        <f>ROUND(E81*J81,2)</f>
        <v>0</v>
      </c>
      <c r="L81" s="228">
        <v>21</v>
      </c>
      <c r="M81" s="228">
        <f>G81*(1+L81/100)</f>
        <v>0</v>
      </c>
      <c r="N81" s="221">
        <v>1E-3</v>
      </c>
      <c r="O81" s="221">
        <f>ROUND(E81*N81,5)</f>
        <v>6.0000000000000001E-3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127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12">
        <v>72</v>
      </c>
      <c r="B82" s="218" t="s">
        <v>240</v>
      </c>
      <c r="C82" s="261" t="s">
        <v>241</v>
      </c>
      <c r="D82" s="220" t="s">
        <v>215</v>
      </c>
      <c r="E82" s="226">
        <v>6</v>
      </c>
      <c r="F82" s="228">
        <f>H82+J82</f>
        <v>0</v>
      </c>
      <c r="G82" s="228">
        <f>ROUND(E82*F82,2)</f>
        <v>0</v>
      </c>
      <c r="H82" s="229"/>
      <c r="I82" s="228">
        <f>ROUND(E82*H82,2)</f>
        <v>0</v>
      </c>
      <c r="J82" s="229"/>
      <c r="K82" s="228">
        <f>ROUND(E82*J82,2)</f>
        <v>0</v>
      </c>
      <c r="L82" s="228">
        <v>21</v>
      </c>
      <c r="M82" s="228">
        <f>G82*(1+L82/100)</f>
        <v>0</v>
      </c>
      <c r="N82" s="221">
        <v>1.772E-2</v>
      </c>
      <c r="O82" s="221">
        <f>ROUND(E82*N82,5)</f>
        <v>0.10632</v>
      </c>
      <c r="P82" s="221">
        <v>0</v>
      </c>
      <c r="Q82" s="221">
        <f>ROUND(E82*P82,5)</f>
        <v>0</v>
      </c>
      <c r="R82" s="221"/>
      <c r="S82" s="221"/>
      <c r="T82" s="222">
        <v>0.97299999999999998</v>
      </c>
      <c r="U82" s="221">
        <f>ROUND(E82*T82,2)</f>
        <v>5.84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96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2.5" outlineLevel="1" x14ac:dyDescent="0.2">
      <c r="A83" s="212">
        <v>73</v>
      </c>
      <c r="B83" s="218" t="s">
        <v>242</v>
      </c>
      <c r="C83" s="261" t="s">
        <v>243</v>
      </c>
      <c r="D83" s="220" t="s">
        <v>114</v>
      </c>
      <c r="E83" s="226">
        <v>6</v>
      </c>
      <c r="F83" s="228">
        <f>H83+J83</f>
        <v>0</v>
      </c>
      <c r="G83" s="228">
        <f>ROUND(E83*F83,2)</f>
        <v>0</v>
      </c>
      <c r="H83" s="229"/>
      <c r="I83" s="228">
        <f>ROUND(E83*H83,2)</f>
        <v>0</v>
      </c>
      <c r="J83" s="229"/>
      <c r="K83" s="228">
        <f>ROUND(E83*J83,2)</f>
        <v>0</v>
      </c>
      <c r="L83" s="228">
        <v>21</v>
      </c>
      <c r="M83" s="228">
        <f>G83*(1+L83/100)</f>
        <v>0</v>
      </c>
      <c r="N83" s="221">
        <v>9.1E-4</v>
      </c>
      <c r="O83" s="221">
        <f>ROUND(E83*N83,5)</f>
        <v>5.4599999999999996E-3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127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2">
        <v>74</v>
      </c>
      <c r="B84" s="218" t="s">
        <v>244</v>
      </c>
      <c r="C84" s="261" t="s">
        <v>245</v>
      </c>
      <c r="D84" s="220" t="s">
        <v>114</v>
      </c>
      <c r="E84" s="226">
        <v>8</v>
      </c>
      <c r="F84" s="228">
        <f>H84+J84</f>
        <v>0</v>
      </c>
      <c r="G84" s="228">
        <f>ROUND(E84*F84,2)</f>
        <v>0</v>
      </c>
      <c r="H84" s="229"/>
      <c r="I84" s="228">
        <f>ROUND(E84*H84,2)</f>
        <v>0</v>
      </c>
      <c r="J84" s="229"/>
      <c r="K84" s="228">
        <f>ROUND(E84*J84,2)</f>
        <v>0</v>
      </c>
      <c r="L84" s="228">
        <v>21</v>
      </c>
      <c r="M84" s="228">
        <f>G84*(1+L84/100)</f>
        <v>0</v>
      </c>
      <c r="N84" s="221">
        <v>3.2000000000000003E-4</v>
      </c>
      <c r="O84" s="221">
        <f>ROUND(E84*N84,5)</f>
        <v>2.5600000000000002E-3</v>
      </c>
      <c r="P84" s="221">
        <v>0</v>
      </c>
      <c r="Q84" s="221">
        <f>ROUND(E84*P84,5)</f>
        <v>0</v>
      </c>
      <c r="R84" s="221"/>
      <c r="S84" s="221"/>
      <c r="T84" s="222">
        <v>0</v>
      </c>
      <c r="U84" s="221">
        <f>ROUND(E84*T84,2)</f>
        <v>0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127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33.75" outlineLevel="1" x14ac:dyDescent="0.2">
      <c r="A85" s="212">
        <v>75</v>
      </c>
      <c r="B85" s="218" t="s">
        <v>246</v>
      </c>
      <c r="C85" s="261" t="s">
        <v>247</v>
      </c>
      <c r="D85" s="220" t="s">
        <v>215</v>
      </c>
      <c r="E85" s="226">
        <v>5</v>
      </c>
      <c r="F85" s="228">
        <f>H85+J85</f>
        <v>0</v>
      </c>
      <c r="G85" s="228">
        <f>ROUND(E85*F85,2)</f>
        <v>0</v>
      </c>
      <c r="H85" s="229"/>
      <c r="I85" s="228">
        <f>ROUND(E85*H85,2)</f>
        <v>0</v>
      </c>
      <c r="J85" s="229"/>
      <c r="K85" s="228">
        <f>ROUND(E85*J85,2)</f>
        <v>0</v>
      </c>
      <c r="L85" s="228">
        <v>21</v>
      </c>
      <c r="M85" s="228">
        <f>G85*(1+L85/100)</f>
        <v>0</v>
      </c>
      <c r="N85" s="221">
        <v>1.651E-2</v>
      </c>
      <c r="O85" s="221">
        <f>ROUND(E85*N85,5)</f>
        <v>8.2549999999999998E-2</v>
      </c>
      <c r="P85" s="221">
        <v>0</v>
      </c>
      <c r="Q85" s="221">
        <f>ROUND(E85*P85,5)</f>
        <v>0</v>
      </c>
      <c r="R85" s="221"/>
      <c r="S85" s="221"/>
      <c r="T85" s="222">
        <v>1.1890000000000001</v>
      </c>
      <c r="U85" s="221">
        <f>ROUND(E85*T85,2)</f>
        <v>5.95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96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33.75" outlineLevel="1" x14ac:dyDescent="0.2">
      <c r="A86" s="212">
        <v>76</v>
      </c>
      <c r="B86" s="218" t="s">
        <v>248</v>
      </c>
      <c r="C86" s="261" t="s">
        <v>249</v>
      </c>
      <c r="D86" s="220" t="s">
        <v>215</v>
      </c>
      <c r="E86" s="226">
        <v>2</v>
      </c>
      <c r="F86" s="228">
        <f>H86+J86</f>
        <v>0</v>
      </c>
      <c r="G86" s="228">
        <f>ROUND(E86*F86,2)</f>
        <v>0</v>
      </c>
      <c r="H86" s="229"/>
      <c r="I86" s="228">
        <f>ROUND(E86*H86,2)</f>
        <v>0</v>
      </c>
      <c r="J86" s="229"/>
      <c r="K86" s="228">
        <f>ROUND(E86*J86,2)</f>
        <v>0</v>
      </c>
      <c r="L86" s="228">
        <v>21</v>
      </c>
      <c r="M86" s="228">
        <f>G86*(1+L86/100)</f>
        <v>0</v>
      </c>
      <c r="N86" s="221">
        <v>7.0000000000000001E-3</v>
      </c>
      <c r="O86" s="221">
        <f>ROUND(E86*N86,5)</f>
        <v>1.4E-2</v>
      </c>
      <c r="P86" s="221">
        <v>0</v>
      </c>
      <c r="Q86" s="221">
        <f>ROUND(E86*P86,5)</f>
        <v>0</v>
      </c>
      <c r="R86" s="221"/>
      <c r="S86" s="221"/>
      <c r="T86" s="222">
        <v>1.1890000000000001</v>
      </c>
      <c r="U86" s="221">
        <f>ROUND(E86*T86,2)</f>
        <v>2.38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96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ht="22.5" outlineLevel="1" x14ac:dyDescent="0.2">
      <c r="A87" s="212">
        <v>77</v>
      </c>
      <c r="B87" s="218" t="s">
        <v>250</v>
      </c>
      <c r="C87" s="261" t="s">
        <v>251</v>
      </c>
      <c r="D87" s="220" t="s">
        <v>114</v>
      </c>
      <c r="E87" s="226">
        <v>7</v>
      </c>
      <c r="F87" s="228">
        <f>H87+J87</f>
        <v>0</v>
      </c>
      <c r="G87" s="228">
        <f>ROUND(E87*F87,2)</f>
        <v>0</v>
      </c>
      <c r="H87" s="229"/>
      <c r="I87" s="228">
        <f>ROUND(E87*H87,2)</f>
        <v>0</v>
      </c>
      <c r="J87" s="229"/>
      <c r="K87" s="228">
        <f>ROUND(E87*J87,2)</f>
        <v>0</v>
      </c>
      <c r="L87" s="228">
        <v>21</v>
      </c>
      <c r="M87" s="228">
        <f>G87*(1+L87/100)</f>
        <v>0</v>
      </c>
      <c r="N87" s="221">
        <v>1E-3</v>
      </c>
      <c r="O87" s="221">
        <f>ROUND(E87*N87,5)</f>
        <v>7.0000000000000001E-3</v>
      </c>
      <c r="P87" s="221">
        <v>0</v>
      </c>
      <c r="Q87" s="221">
        <f>ROUND(E87*P87,5)</f>
        <v>0</v>
      </c>
      <c r="R87" s="221"/>
      <c r="S87" s="221"/>
      <c r="T87" s="222">
        <v>0</v>
      </c>
      <c r="U87" s="221">
        <f>ROUND(E87*T87,2)</f>
        <v>0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127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12">
        <v>78</v>
      </c>
      <c r="B88" s="218" t="s">
        <v>252</v>
      </c>
      <c r="C88" s="261" t="s">
        <v>253</v>
      </c>
      <c r="D88" s="220" t="s">
        <v>215</v>
      </c>
      <c r="E88" s="226">
        <v>2</v>
      </c>
      <c r="F88" s="228">
        <f>H88+J88</f>
        <v>0</v>
      </c>
      <c r="G88" s="228">
        <f>ROUND(E88*F88,2)</f>
        <v>0</v>
      </c>
      <c r="H88" s="229"/>
      <c r="I88" s="228">
        <f>ROUND(E88*H88,2)</f>
        <v>0</v>
      </c>
      <c r="J88" s="229"/>
      <c r="K88" s="228">
        <f>ROUND(E88*J88,2)</f>
        <v>0</v>
      </c>
      <c r="L88" s="228">
        <v>21</v>
      </c>
      <c r="M88" s="228">
        <f>G88*(1+L88/100)</f>
        <v>0</v>
      </c>
      <c r="N88" s="221">
        <v>1.09E-2</v>
      </c>
      <c r="O88" s="221">
        <f>ROUND(E88*N88,5)</f>
        <v>2.18E-2</v>
      </c>
      <c r="P88" s="221">
        <v>0</v>
      </c>
      <c r="Q88" s="221">
        <f>ROUND(E88*P88,5)</f>
        <v>0</v>
      </c>
      <c r="R88" s="221"/>
      <c r="S88" s="221"/>
      <c r="T88" s="222">
        <v>1.25</v>
      </c>
      <c r="U88" s="221">
        <f>ROUND(E88*T88,2)</f>
        <v>2.5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96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>
        <v>79</v>
      </c>
      <c r="B89" s="218" t="s">
        <v>254</v>
      </c>
      <c r="C89" s="261" t="s">
        <v>255</v>
      </c>
      <c r="D89" s="220" t="s">
        <v>215</v>
      </c>
      <c r="E89" s="226">
        <v>6</v>
      </c>
      <c r="F89" s="228">
        <f>H89+J89</f>
        <v>0</v>
      </c>
      <c r="G89" s="228">
        <f>ROUND(E89*F89,2)</f>
        <v>0</v>
      </c>
      <c r="H89" s="229"/>
      <c r="I89" s="228">
        <f>ROUND(E89*H89,2)</f>
        <v>0</v>
      </c>
      <c r="J89" s="229"/>
      <c r="K89" s="228">
        <f>ROUND(E89*J89,2)</f>
        <v>0</v>
      </c>
      <c r="L89" s="228">
        <v>21</v>
      </c>
      <c r="M89" s="228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1.1200000000000001</v>
      </c>
      <c r="U89" s="221">
        <f>ROUND(E89*T89,2)</f>
        <v>6.72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96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80</v>
      </c>
      <c r="B90" s="218" t="s">
        <v>256</v>
      </c>
      <c r="C90" s="261" t="s">
        <v>257</v>
      </c>
      <c r="D90" s="220" t="s">
        <v>215</v>
      </c>
      <c r="E90" s="226">
        <v>7</v>
      </c>
      <c r="F90" s="228">
        <f>H90+J90</f>
        <v>0</v>
      </c>
      <c r="G90" s="228">
        <f>ROUND(E90*F90,2)</f>
        <v>0</v>
      </c>
      <c r="H90" s="229"/>
      <c r="I90" s="228">
        <f>ROUND(E90*H90,2)</f>
        <v>0</v>
      </c>
      <c r="J90" s="229"/>
      <c r="K90" s="228">
        <f>ROUND(E90*J90,2)</f>
        <v>0</v>
      </c>
      <c r="L90" s="228">
        <v>21</v>
      </c>
      <c r="M90" s="228">
        <f>G90*(1+L90/100)</f>
        <v>0</v>
      </c>
      <c r="N90" s="221">
        <v>1.41E-3</v>
      </c>
      <c r="O90" s="221">
        <f>ROUND(E90*N90,5)</f>
        <v>9.8700000000000003E-3</v>
      </c>
      <c r="P90" s="221">
        <v>0</v>
      </c>
      <c r="Q90" s="221">
        <f>ROUND(E90*P90,5)</f>
        <v>0</v>
      </c>
      <c r="R90" s="221"/>
      <c r="S90" s="221"/>
      <c r="T90" s="222">
        <v>1.575</v>
      </c>
      <c r="U90" s="221">
        <f>ROUND(E90*T90,2)</f>
        <v>11.03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96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81</v>
      </c>
      <c r="B91" s="218" t="s">
        <v>258</v>
      </c>
      <c r="C91" s="261" t="s">
        <v>259</v>
      </c>
      <c r="D91" s="220" t="s">
        <v>114</v>
      </c>
      <c r="E91" s="226">
        <v>2</v>
      </c>
      <c r="F91" s="228">
        <f>H91+J91</f>
        <v>0</v>
      </c>
      <c r="G91" s="228">
        <f>ROUND(E91*F91,2)</f>
        <v>0</v>
      </c>
      <c r="H91" s="229"/>
      <c r="I91" s="228">
        <f>ROUND(E91*H91,2)</f>
        <v>0</v>
      </c>
      <c r="J91" s="229"/>
      <c r="K91" s="228">
        <f>ROUND(E91*J91,2)</f>
        <v>0</v>
      </c>
      <c r="L91" s="228">
        <v>21</v>
      </c>
      <c r="M91" s="228">
        <f>G91*(1+L91/100)</f>
        <v>0</v>
      </c>
      <c r="N91" s="221">
        <v>3.0899999999999999E-3</v>
      </c>
      <c r="O91" s="221">
        <f>ROUND(E91*N91,5)</f>
        <v>6.1799999999999997E-3</v>
      </c>
      <c r="P91" s="221">
        <v>0</v>
      </c>
      <c r="Q91" s="221">
        <f>ROUND(E91*P91,5)</f>
        <v>0</v>
      </c>
      <c r="R91" s="221"/>
      <c r="S91" s="221"/>
      <c r="T91" s="222">
        <v>1.25</v>
      </c>
      <c r="U91" s="221">
        <f>ROUND(E91*T91,2)</f>
        <v>2.5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96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>
        <v>82</v>
      </c>
      <c r="B92" s="218" t="s">
        <v>260</v>
      </c>
      <c r="C92" s="261" t="s">
        <v>261</v>
      </c>
      <c r="D92" s="220" t="s">
        <v>215</v>
      </c>
      <c r="E92" s="226">
        <v>16</v>
      </c>
      <c r="F92" s="228">
        <f>H92+J92</f>
        <v>0</v>
      </c>
      <c r="G92" s="228">
        <f>ROUND(E92*F92,2)</f>
        <v>0</v>
      </c>
      <c r="H92" s="229"/>
      <c r="I92" s="228">
        <f>ROUND(E92*H92,2)</f>
        <v>0</v>
      </c>
      <c r="J92" s="229"/>
      <c r="K92" s="228">
        <f>ROUND(E92*J92,2)</f>
        <v>0</v>
      </c>
      <c r="L92" s="228">
        <v>21</v>
      </c>
      <c r="M92" s="228">
        <f>G92*(1+L92/100)</f>
        <v>0</v>
      </c>
      <c r="N92" s="221">
        <v>2.4000000000000001E-4</v>
      </c>
      <c r="O92" s="221">
        <f>ROUND(E92*N92,5)</f>
        <v>3.8400000000000001E-3</v>
      </c>
      <c r="P92" s="221">
        <v>0</v>
      </c>
      <c r="Q92" s="221">
        <f>ROUND(E92*P92,5)</f>
        <v>0</v>
      </c>
      <c r="R92" s="221"/>
      <c r="S92" s="221"/>
      <c r="T92" s="222">
        <v>0.124</v>
      </c>
      <c r="U92" s="221">
        <f>ROUND(E92*T92,2)</f>
        <v>1.98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96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22.5" outlineLevel="1" x14ac:dyDescent="0.2">
      <c r="A93" s="212">
        <v>83</v>
      </c>
      <c r="B93" s="218" t="s">
        <v>262</v>
      </c>
      <c r="C93" s="261" t="s">
        <v>263</v>
      </c>
      <c r="D93" s="220" t="s">
        <v>215</v>
      </c>
      <c r="E93" s="226">
        <v>1</v>
      </c>
      <c r="F93" s="228">
        <f>H93+J93</f>
        <v>0</v>
      </c>
      <c r="G93" s="228">
        <f>ROUND(E93*F93,2)</f>
        <v>0</v>
      </c>
      <c r="H93" s="229"/>
      <c r="I93" s="228">
        <f>ROUND(E93*H93,2)</f>
        <v>0</v>
      </c>
      <c r="J93" s="229"/>
      <c r="K93" s="228">
        <f>ROUND(E93*J93,2)</f>
        <v>0</v>
      </c>
      <c r="L93" s="228">
        <v>21</v>
      </c>
      <c r="M93" s="228">
        <f>G93*(1+L93/100)</f>
        <v>0</v>
      </c>
      <c r="N93" s="221">
        <v>2.4000000000000001E-4</v>
      </c>
      <c r="O93" s="221">
        <f>ROUND(E93*N93,5)</f>
        <v>2.4000000000000001E-4</v>
      </c>
      <c r="P93" s="221">
        <v>0</v>
      </c>
      <c r="Q93" s="221">
        <f>ROUND(E93*P93,5)</f>
        <v>0</v>
      </c>
      <c r="R93" s="221"/>
      <c r="S93" s="221"/>
      <c r="T93" s="222">
        <v>0.124</v>
      </c>
      <c r="U93" s="221">
        <f>ROUND(E93*T93,2)</f>
        <v>0.12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96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84</v>
      </c>
      <c r="B94" s="218" t="s">
        <v>264</v>
      </c>
      <c r="C94" s="261" t="s">
        <v>265</v>
      </c>
      <c r="D94" s="220" t="s">
        <v>215</v>
      </c>
      <c r="E94" s="226">
        <v>17</v>
      </c>
      <c r="F94" s="228">
        <f>H94+J94</f>
        <v>0</v>
      </c>
      <c r="G94" s="228">
        <f>ROUND(E94*F94,2)</f>
        <v>0</v>
      </c>
      <c r="H94" s="229"/>
      <c r="I94" s="228">
        <f>ROUND(E94*H94,2)</f>
        <v>0</v>
      </c>
      <c r="J94" s="229"/>
      <c r="K94" s="228">
        <f>ROUND(E94*J94,2)</f>
        <v>0</v>
      </c>
      <c r="L94" s="228">
        <v>21</v>
      </c>
      <c r="M94" s="228">
        <f>G94*(1+L94/100)</f>
        <v>0</v>
      </c>
      <c r="N94" s="221">
        <v>8.0000000000000007E-5</v>
      </c>
      <c r="O94" s="221">
        <f>ROUND(E94*N94,5)</f>
        <v>1.3600000000000001E-3</v>
      </c>
      <c r="P94" s="221">
        <v>0</v>
      </c>
      <c r="Q94" s="221">
        <f>ROUND(E94*P94,5)</f>
        <v>0</v>
      </c>
      <c r="R94" s="221"/>
      <c r="S94" s="221"/>
      <c r="T94" s="222">
        <v>0.17599999999999999</v>
      </c>
      <c r="U94" s="221">
        <f>ROUND(E94*T94,2)</f>
        <v>2.99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96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>
        <v>85</v>
      </c>
      <c r="B95" s="218" t="s">
        <v>266</v>
      </c>
      <c r="C95" s="261" t="s">
        <v>267</v>
      </c>
      <c r="D95" s="220" t="s">
        <v>114</v>
      </c>
      <c r="E95" s="226">
        <v>7</v>
      </c>
      <c r="F95" s="228">
        <f>H95+J95</f>
        <v>0</v>
      </c>
      <c r="G95" s="228">
        <f>ROUND(E95*F95,2)</f>
        <v>0</v>
      </c>
      <c r="H95" s="229"/>
      <c r="I95" s="228">
        <f>ROUND(E95*H95,2)</f>
        <v>0</v>
      </c>
      <c r="J95" s="229"/>
      <c r="K95" s="228">
        <f>ROUND(E95*J95,2)</f>
        <v>0</v>
      </c>
      <c r="L95" s="228">
        <v>21</v>
      </c>
      <c r="M95" s="228">
        <f>G95*(1+L95/100)</f>
        <v>0</v>
      </c>
      <c r="N95" s="221">
        <v>8.4999999999999995E-4</v>
      </c>
      <c r="O95" s="221">
        <f>ROUND(E95*N95,5)</f>
        <v>5.9500000000000004E-3</v>
      </c>
      <c r="P95" s="221">
        <v>0</v>
      </c>
      <c r="Q95" s="221">
        <f>ROUND(E95*P95,5)</f>
        <v>0</v>
      </c>
      <c r="R95" s="221"/>
      <c r="S95" s="221"/>
      <c r="T95" s="222">
        <v>0.48499999999999999</v>
      </c>
      <c r="U95" s="221">
        <f>ROUND(E95*T95,2)</f>
        <v>3.4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96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86</v>
      </c>
      <c r="B96" s="218" t="s">
        <v>268</v>
      </c>
      <c r="C96" s="261" t="s">
        <v>269</v>
      </c>
      <c r="D96" s="220" t="s">
        <v>114</v>
      </c>
      <c r="E96" s="226">
        <v>2</v>
      </c>
      <c r="F96" s="228">
        <f>H96+J96</f>
        <v>0</v>
      </c>
      <c r="G96" s="228">
        <f>ROUND(E96*F96,2)</f>
        <v>0</v>
      </c>
      <c r="H96" s="229"/>
      <c r="I96" s="228">
        <f>ROUND(E96*H96,2)</f>
        <v>0</v>
      </c>
      <c r="J96" s="229"/>
      <c r="K96" s="228">
        <f>ROUND(E96*J96,2)</f>
        <v>0</v>
      </c>
      <c r="L96" s="228">
        <v>21</v>
      </c>
      <c r="M96" s="228">
        <f>G96*(1+L96/100)</f>
        <v>0</v>
      </c>
      <c r="N96" s="221">
        <v>1.64E-3</v>
      </c>
      <c r="O96" s="221">
        <f>ROUND(E96*N96,5)</f>
        <v>3.2799999999999999E-3</v>
      </c>
      <c r="P96" s="221">
        <v>0</v>
      </c>
      <c r="Q96" s="221">
        <f>ROUND(E96*P96,5)</f>
        <v>0</v>
      </c>
      <c r="R96" s="221"/>
      <c r="S96" s="221"/>
      <c r="T96" s="222">
        <v>0.48499999999999999</v>
      </c>
      <c r="U96" s="221">
        <f>ROUND(E96*T96,2)</f>
        <v>0.97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96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>
        <v>87</v>
      </c>
      <c r="B97" s="218" t="s">
        <v>270</v>
      </c>
      <c r="C97" s="261" t="s">
        <v>271</v>
      </c>
      <c r="D97" s="220" t="s">
        <v>114</v>
      </c>
      <c r="E97" s="226">
        <v>9</v>
      </c>
      <c r="F97" s="228">
        <f>H97+J97</f>
        <v>0</v>
      </c>
      <c r="G97" s="228">
        <f>ROUND(E97*F97,2)</f>
        <v>0</v>
      </c>
      <c r="H97" s="229"/>
      <c r="I97" s="228">
        <f>ROUND(E97*H97,2)</f>
        <v>0</v>
      </c>
      <c r="J97" s="229"/>
      <c r="K97" s="228">
        <f>ROUND(E97*J97,2)</f>
        <v>0</v>
      </c>
      <c r="L97" s="228">
        <v>21</v>
      </c>
      <c r="M97" s="228">
        <f>G97*(1+L97/100)</f>
        <v>0</v>
      </c>
      <c r="N97" s="221">
        <v>1.2E-4</v>
      </c>
      <c r="O97" s="221">
        <f>ROUND(E97*N97,5)</f>
        <v>1.08E-3</v>
      </c>
      <c r="P97" s="221">
        <v>0</v>
      </c>
      <c r="Q97" s="221">
        <f>ROUND(E97*P97,5)</f>
        <v>0</v>
      </c>
      <c r="R97" s="221"/>
      <c r="S97" s="221"/>
      <c r="T97" s="222">
        <v>0.47599999999999998</v>
      </c>
      <c r="U97" s="221">
        <f>ROUND(E97*T97,2)</f>
        <v>4.28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96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2.5" outlineLevel="1" x14ac:dyDescent="0.2">
      <c r="A98" s="212">
        <v>88</v>
      </c>
      <c r="B98" s="218" t="s">
        <v>272</v>
      </c>
      <c r="C98" s="261" t="s">
        <v>273</v>
      </c>
      <c r="D98" s="220" t="s">
        <v>215</v>
      </c>
      <c r="E98" s="226">
        <v>2</v>
      </c>
      <c r="F98" s="228">
        <f>H98+J98</f>
        <v>0</v>
      </c>
      <c r="G98" s="228">
        <f>ROUND(E98*F98,2)</f>
        <v>0</v>
      </c>
      <c r="H98" s="229"/>
      <c r="I98" s="228">
        <f>ROUND(E98*H98,2)</f>
        <v>0</v>
      </c>
      <c r="J98" s="229"/>
      <c r="K98" s="228">
        <f>ROUND(E98*J98,2)</f>
        <v>0</v>
      </c>
      <c r="L98" s="228">
        <v>21</v>
      </c>
      <c r="M98" s="228">
        <f>G98*(1+L98/100)</f>
        <v>0</v>
      </c>
      <c r="N98" s="221">
        <v>1.34E-3</v>
      </c>
      <c r="O98" s="221">
        <f>ROUND(E98*N98,5)</f>
        <v>2.6800000000000001E-3</v>
      </c>
      <c r="P98" s="221">
        <v>0</v>
      </c>
      <c r="Q98" s="221">
        <f>ROUND(E98*P98,5)</f>
        <v>0</v>
      </c>
      <c r="R98" s="221"/>
      <c r="S98" s="221"/>
      <c r="T98" s="222">
        <v>0.58699999999999997</v>
      </c>
      <c r="U98" s="221">
        <f>ROUND(E98*T98,2)</f>
        <v>1.17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96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ht="22.5" outlineLevel="1" x14ac:dyDescent="0.2">
      <c r="A99" s="212">
        <v>89</v>
      </c>
      <c r="B99" s="218" t="s">
        <v>274</v>
      </c>
      <c r="C99" s="261" t="s">
        <v>275</v>
      </c>
      <c r="D99" s="220" t="s">
        <v>114</v>
      </c>
      <c r="E99" s="226">
        <v>2</v>
      </c>
      <c r="F99" s="228">
        <f>H99+J99</f>
        <v>0</v>
      </c>
      <c r="G99" s="228">
        <f>ROUND(E99*F99,2)</f>
        <v>0</v>
      </c>
      <c r="H99" s="229"/>
      <c r="I99" s="228">
        <f>ROUND(E99*H99,2)</f>
        <v>0</v>
      </c>
      <c r="J99" s="229"/>
      <c r="K99" s="228">
        <f>ROUND(E99*J99,2)</f>
        <v>0</v>
      </c>
      <c r="L99" s="228">
        <v>21</v>
      </c>
      <c r="M99" s="228">
        <f>G99*(1+L99/100)</f>
        <v>0</v>
      </c>
      <c r="N99" s="221">
        <v>1.5200000000000001E-3</v>
      </c>
      <c r="O99" s="221">
        <f>ROUND(E99*N99,5)</f>
        <v>3.0400000000000002E-3</v>
      </c>
      <c r="P99" s="221">
        <v>0</v>
      </c>
      <c r="Q99" s="221">
        <f>ROUND(E99*P99,5)</f>
        <v>0</v>
      </c>
      <c r="R99" s="221"/>
      <c r="S99" s="221"/>
      <c r="T99" s="222">
        <v>0.58699999999999997</v>
      </c>
      <c r="U99" s="221">
        <f>ROUND(E99*T99,2)</f>
        <v>1.17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96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90</v>
      </c>
      <c r="B100" s="218" t="s">
        <v>276</v>
      </c>
      <c r="C100" s="261" t="s">
        <v>277</v>
      </c>
      <c r="D100" s="220" t="s">
        <v>114</v>
      </c>
      <c r="E100" s="226">
        <v>4</v>
      </c>
      <c r="F100" s="228">
        <f>H100+J100</f>
        <v>0</v>
      </c>
      <c r="G100" s="228">
        <f>ROUND(E100*F100,2)</f>
        <v>0</v>
      </c>
      <c r="H100" s="229"/>
      <c r="I100" s="228">
        <f>ROUND(E100*H100,2)</f>
        <v>0</v>
      </c>
      <c r="J100" s="229"/>
      <c r="K100" s="228">
        <f>ROUND(E100*J100,2)</f>
        <v>0</v>
      </c>
      <c r="L100" s="228">
        <v>21</v>
      </c>
      <c r="M100" s="228">
        <f>G100*(1+L100/100)</f>
        <v>0</v>
      </c>
      <c r="N100" s="221">
        <v>1.2999999999999999E-4</v>
      </c>
      <c r="O100" s="221">
        <f>ROUND(E100*N100,5)</f>
        <v>5.1999999999999995E-4</v>
      </c>
      <c r="P100" s="221">
        <v>0</v>
      </c>
      <c r="Q100" s="221">
        <f>ROUND(E100*P100,5)</f>
        <v>0</v>
      </c>
      <c r="R100" s="221"/>
      <c r="S100" s="221"/>
      <c r="T100" s="222">
        <v>0.65500000000000003</v>
      </c>
      <c r="U100" s="221">
        <f>ROUND(E100*T100,2)</f>
        <v>2.62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96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ht="22.5" outlineLevel="1" x14ac:dyDescent="0.2">
      <c r="A101" s="212">
        <v>91</v>
      </c>
      <c r="B101" s="218" t="s">
        <v>278</v>
      </c>
      <c r="C101" s="261" t="s">
        <v>279</v>
      </c>
      <c r="D101" s="220" t="s">
        <v>114</v>
      </c>
      <c r="E101" s="226">
        <v>1</v>
      </c>
      <c r="F101" s="228">
        <f>H101+J101</f>
        <v>0</v>
      </c>
      <c r="G101" s="228">
        <f>ROUND(E101*F101,2)</f>
        <v>0</v>
      </c>
      <c r="H101" s="229"/>
      <c r="I101" s="228">
        <f>ROUND(E101*H101,2)</f>
        <v>0</v>
      </c>
      <c r="J101" s="229"/>
      <c r="K101" s="228">
        <f>ROUND(E101*J101,2)</f>
        <v>0</v>
      </c>
      <c r="L101" s="228">
        <v>21</v>
      </c>
      <c r="M101" s="228">
        <f>G101*(1+L101/100)</f>
        <v>0</v>
      </c>
      <c r="N101" s="221">
        <v>2.0000000000000001E-4</v>
      </c>
      <c r="O101" s="221">
        <f>ROUND(E101*N101,5)</f>
        <v>2.0000000000000001E-4</v>
      </c>
      <c r="P101" s="221">
        <v>0</v>
      </c>
      <c r="Q101" s="221">
        <f>ROUND(E101*P101,5)</f>
        <v>0</v>
      </c>
      <c r="R101" s="221"/>
      <c r="S101" s="221"/>
      <c r="T101" s="222">
        <v>0.246</v>
      </c>
      <c r="U101" s="221">
        <f>ROUND(E101*T101,2)</f>
        <v>0.25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96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22.5" outlineLevel="1" x14ac:dyDescent="0.2">
      <c r="A102" s="212">
        <v>92</v>
      </c>
      <c r="B102" s="218" t="s">
        <v>280</v>
      </c>
      <c r="C102" s="261" t="s">
        <v>281</v>
      </c>
      <c r="D102" s="220" t="s">
        <v>114</v>
      </c>
      <c r="E102" s="226">
        <v>2</v>
      </c>
      <c r="F102" s="228">
        <f>H102+J102</f>
        <v>0</v>
      </c>
      <c r="G102" s="228">
        <f>ROUND(E102*F102,2)</f>
        <v>0</v>
      </c>
      <c r="H102" s="229"/>
      <c r="I102" s="228">
        <f>ROUND(E102*H102,2)</f>
        <v>0</v>
      </c>
      <c r="J102" s="229"/>
      <c r="K102" s="228">
        <f>ROUND(E102*J102,2)</f>
        <v>0</v>
      </c>
      <c r="L102" s="228">
        <v>21</v>
      </c>
      <c r="M102" s="228">
        <f>G102*(1+L102/100)</f>
        <v>0</v>
      </c>
      <c r="N102" s="221">
        <v>0.02</v>
      </c>
      <c r="O102" s="221">
        <f>ROUND(E102*N102,5)</f>
        <v>0.04</v>
      </c>
      <c r="P102" s="221">
        <v>0</v>
      </c>
      <c r="Q102" s="221">
        <f>ROUND(E102*P102,5)</f>
        <v>0</v>
      </c>
      <c r="R102" s="221"/>
      <c r="S102" s="221"/>
      <c r="T102" s="222">
        <v>0</v>
      </c>
      <c r="U102" s="221">
        <f>ROUND(E102*T102,2)</f>
        <v>0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127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>
        <v>93</v>
      </c>
      <c r="B103" s="218" t="s">
        <v>282</v>
      </c>
      <c r="C103" s="261" t="s">
        <v>283</v>
      </c>
      <c r="D103" s="220" t="s">
        <v>114</v>
      </c>
      <c r="E103" s="226">
        <v>2</v>
      </c>
      <c r="F103" s="228">
        <f>H103+J103</f>
        <v>0</v>
      </c>
      <c r="G103" s="228">
        <f>ROUND(E103*F103,2)</f>
        <v>0</v>
      </c>
      <c r="H103" s="229"/>
      <c r="I103" s="228">
        <f>ROUND(E103*H103,2)</f>
        <v>0</v>
      </c>
      <c r="J103" s="229"/>
      <c r="K103" s="228">
        <f>ROUND(E103*J103,2)</f>
        <v>0</v>
      </c>
      <c r="L103" s="228">
        <v>21</v>
      </c>
      <c r="M103" s="228">
        <f>G103*(1+L103/100)</f>
        <v>0</v>
      </c>
      <c r="N103" s="221">
        <v>1E-3</v>
      </c>
      <c r="O103" s="221">
        <f>ROUND(E103*N103,5)</f>
        <v>2E-3</v>
      </c>
      <c r="P103" s="221">
        <v>0</v>
      </c>
      <c r="Q103" s="221">
        <f>ROUND(E103*P103,5)</f>
        <v>0</v>
      </c>
      <c r="R103" s="221"/>
      <c r="S103" s="221"/>
      <c r="T103" s="222">
        <v>0</v>
      </c>
      <c r="U103" s="221">
        <f>ROUND(E103*T103,2)</f>
        <v>0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96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>
        <v>94</v>
      </c>
      <c r="B104" s="218" t="s">
        <v>284</v>
      </c>
      <c r="C104" s="261" t="s">
        <v>285</v>
      </c>
      <c r="D104" s="220" t="s">
        <v>114</v>
      </c>
      <c r="E104" s="226">
        <v>7</v>
      </c>
      <c r="F104" s="228">
        <f>H104+J104</f>
        <v>0</v>
      </c>
      <c r="G104" s="228">
        <f>ROUND(E104*F104,2)</f>
        <v>0</v>
      </c>
      <c r="H104" s="229"/>
      <c r="I104" s="228">
        <f>ROUND(E104*H104,2)</f>
        <v>0</v>
      </c>
      <c r="J104" s="229"/>
      <c r="K104" s="228">
        <f>ROUND(E104*J104,2)</f>
        <v>0</v>
      </c>
      <c r="L104" s="228">
        <v>21</v>
      </c>
      <c r="M104" s="228">
        <f>G104*(1+L104/100)</f>
        <v>0</v>
      </c>
      <c r="N104" s="221">
        <v>2.0000000000000001E-4</v>
      </c>
      <c r="O104" s="221">
        <f>ROUND(E104*N104,5)</f>
        <v>1.4E-3</v>
      </c>
      <c r="P104" s="221">
        <v>0</v>
      </c>
      <c r="Q104" s="221">
        <f>ROUND(E104*P104,5)</f>
        <v>0</v>
      </c>
      <c r="R104" s="221"/>
      <c r="S104" s="221"/>
      <c r="T104" s="222">
        <v>0.246</v>
      </c>
      <c r="U104" s="221">
        <f>ROUND(E104*T104,2)</f>
        <v>1.72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96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>
        <v>95</v>
      </c>
      <c r="B105" s="218" t="s">
        <v>286</v>
      </c>
      <c r="C105" s="261" t="s">
        <v>287</v>
      </c>
      <c r="D105" s="220" t="s">
        <v>114</v>
      </c>
      <c r="E105" s="226">
        <v>2</v>
      </c>
      <c r="F105" s="228">
        <f>H105+J105</f>
        <v>0</v>
      </c>
      <c r="G105" s="228">
        <f>ROUND(E105*F105,2)</f>
        <v>0</v>
      </c>
      <c r="H105" s="229"/>
      <c r="I105" s="228">
        <f>ROUND(E105*H105,2)</f>
        <v>0</v>
      </c>
      <c r="J105" s="229"/>
      <c r="K105" s="228">
        <f>ROUND(E105*J105,2)</f>
        <v>0</v>
      </c>
      <c r="L105" s="228">
        <v>21</v>
      </c>
      <c r="M105" s="228">
        <f>G105*(1+L105/100)</f>
        <v>0</v>
      </c>
      <c r="N105" s="221">
        <v>2.2000000000000001E-4</v>
      </c>
      <c r="O105" s="221">
        <f>ROUND(E105*N105,5)</f>
        <v>4.4000000000000002E-4</v>
      </c>
      <c r="P105" s="221">
        <v>0</v>
      </c>
      <c r="Q105" s="221">
        <f>ROUND(E105*P105,5)</f>
        <v>0</v>
      </c>
      <c r="R105" s="221"/>
      <c r="S105" s="221"/>
      <c r="T105" s="222">
        <v>0.246</v>
      </c>
      <c r="U105" s="221">
        <f>ROUND(E105*T105,2)</f>
        <v>0.49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96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1" x14ac:dyDescent="0.2">
      <c r="A106" s="212">
        <v>96</v>
      </c>
      <c r="B106" s="218" t="s">
        <v>288</v>
      </c>
      <c r="C106" s="261" t="s">
        <v>289</v>
      </c>
      <c r="D106" s="220" t="s">
        <v>114</v>
      </c>
      <c r="E106" s="226">
        <v>7</v>
      </c>
      <c r="F106" s="228">
        <f>H106+J106</f>
        <v>0</v>
      </c>
      <c r="G106" s="228">
        <f>ROUND(E106*F106,2)</f>
        <v>0</v>
      </c>
      <c r="H106" s="229"/>
      <c r="I106" s="228">
        <f>ROUND(E106*H106,2)</f>
        <v>0</v>
      </c>
      <c r="J106" s="229"/>
      <c r="K106" s="228">
        <f>ROUND(E106*J106,2)</f>
        <v>0</v>
      </c>
      <c r="L106" s="228">
        <v>21</v>
      </c>
      <c r="M106" s="228">
        <f>G106*(1+L106/100)</f>
        <v>0</v>
      </c>
      <c r="N106" s="221">
        <v>1E-4</v>
      </c>
      <c r="O106" s="221">
        <f>ROUND(E106*N106,5)</f>
        <v>6.9999999999999999E-4</v>
      </c>
      <c r="P106" s="221">
        <v>0</v>
      </c>
      <c r="Q106" s="221">
        <f>ROUND(E106*P106,5)</f>
        <v>0</v>
      </c>
      <c r="R106" s="221"/>
      <c r="S106" s="221"/>
      <c r="T106" s="222">
        <v>0.246</v>
      </c>
      <c r="U106" s="221">
        <f>ROUND(E106*T106,2)</f>
        <v>1.72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96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ht="22.5" outlineLevel="1" x14ac:dyDescent="0.2">
      <c r="A107" s="212">
        <v>97</v>
      </c>
      <c r="B107" s="218" t="s">
        <v>290</v>
      </c>
      <c r="C107" s="261" t="s">
        <v>291</v>
      </c>
      <c r="D107" s="220" t="s">
        <v>114</v>
      </c>
      <c r="E107" s="226">
        <v>2</v>
      </c>
      <c r="F107" s="228">
        <f>H107+J107</f>
        <v>0</v>
      </c>
      <c r="G107" s="228">
        <f>ROUND(E107*F107,2)</f>
        <v>0</v>
      </c>
      <c r="H107" s="229"/>
      <c r="I107" s="228">
        <f>ROUND(E107*H107,2)</f>
        <v>0</v>
      </c>
      <c r="J107" s="229"/>
      <c r="K107" s="228">
        <f>ROUND(E107*J107,2)</f>
        <v>0</v>
      </c>
      <c r="L107" s="228">
        <v>21</v>
      </c>
      <c r="M107" s="228">
        <f>G107*(1+L107/100)</f>
        <v>0</v>
      </c>
      <c r="N107" s="221">
        <v>1.4999999999999999E-4</v>
      </c>
      <c r="O107" s="221">
        <f>ROUND(E107*N107,5)</f>
        <v>2.9999999999999997E-4</v>
      </c>
      <c r="P107" s="221">
        <v>0</v>
      </c>
      <c r="Q107" s="221">
        <f>ROUND(E107*P107,5)</f>
        <v>0</v>
      </c>
      <c r="R107" s="221"/>
      <c r="S107" s="221"/>
      <c r="T107" s="222">
        <v>0.25</v>
      </c>
      <c r="U107" s="221">
        <f>ROUND(E107*T107,2)</f>
        <v>0.5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96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2">
        <v>98</v>
      </c>
      <c r="B108" s="218" t="s">
        <v>292</v>
      </c>
      <c r="C108" s="261" t="s">
        <v>293</v>
      </c>
      <c r="D108" s="220" t="s">
        <v>114</v>
      </c>
      <c r="E108" s="226">
        <v>1</v>
      </c>
      <c r="F108" s="228">
        <f>H108+J108</f>
        <v>0</v>
      </c>
      <c r="G108" s="228">
        <f>ROUND(E108*F108,2)</f>
        <v>0</v>
      </c>
      <c r="H108" s="229"/>
      <c r="I108" s="228">
        <f>ROUND(E108*H108,2)</f>
        <v>0</v>
      </c>
      <c r="J108" s="229"/>
      <c r="K108" s="228">
        <f>ROUND(E108*J108,2)</f>
        <v>0</v>
      </c>
      <c r="L108" s="228">
        <v>21</v>
      </c>
      <c r="M108" s="228">
        <f>G108*(1+L108/100)</f>
        <v>0</v>
      </c>
      <c r="N108" s="221">
        <v>0.01</v>
      </c>
      <c r="O108" s="221">
        <f>ROUND(E108*N108,5)</f>
        <v>0.01</v>
      </c>
      <c r="P108" s="221">
        <v>0</v>
      </c>
      <c r="Q108" s="221">
        <f>ROUND(E108*P108,5)</f>
        <v>0</v>
      </c>
      <c r="R108" s="221"/>
      <c r="S108" s="221"/>
      <c r="T108" s="222">
        <v>0</v>
      </c>
      <c r="U108" s="221">
        <f>ROUND(E108*T108,2)</f>
        <v>0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127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>
        <v>99</v>
      </c>
      <c r="B109" s="218" t="s">
        <v>294</v>
      </c>
      <c r="C109" s="261" t="s">
        <v>295</v>
      </c>
      <c r="D109" s="220" t="s">
        <v>114</v>
      </c>
      <c r="E109" s="226">
        <v>3</v>
      </c>
      <c r="F109" s="228">
        <f>H109+J109</f>
        <v>0</v>
      </c>
      <c r="G109" s="228">
        <f>ROUND(E109*F109,2)</f>
        <v>0</v>
      </c>
      <c r="H109" s="229"/>
      <c r="I109" s="228">
        <f>ROUND(E109*H109,2)</f>
        <v>0</v>
      </c>
      <c r="J109" s="229"/>
      <c r="K109" s="228">
        <f>ROUND(E109*J109,2)</f>
        <v>0</v>
      </c>
      <c r="L109" s="228">
        <v>21</v>
      </c>
      <c r="M109" s="228">
        <f>G109*(1+L109/100)</f>
        <v>0</v>
      </c>
      <c r="N109" s="221">
        <v>0.01</v>
      </c>
      <c r="O109" s="221">
        <f>ROUND(E109*N109,5)</f>
        <v>0.03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127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>
        <v>100</v>
      </c>
      <c r="B110" s="218" t="s">
        <v>296</v>
      </c>
      <c r="C110" s="261" t="s">
        <v>297</v>
      </c>
      <c r="D110" s="220" t="s">
        <v>114</v>
      </c>
      <c r="E110" s="226">
        <v>6</v>
      </c>
      <c r="F110" s="228">
        <f>H110+J110</f>
        <v>0</v>
      </c>
      <c r="G110" s="228">
        <f>ROUND(E110*F110,2)</f>
        <v>0</v>
      </c>
      <c r="H110" s="229"/>
      <c r="I110" s="228">
        <f>ROUND(E110*H110,2)</f>
        <v>0</v>
      </c>
      <c r="J110" s="229"/>
      <c r="K110" s="228">
        <f>ROUND(E110*J110,2)</f>
        <v>0</v>
      </c>
      <c r="L110" s="228">
        <v>21</v>
      </c>
      <c r="M110" s="228">
        <f>G110*(1+L110/100)</f>
        <v>0</v>
      </c>
      <c r="N110" s="221">
        <v>0.01</v>
      </c>
      <c r="O110" s="221">
        <f>ROUND(E110*N110,5)</f>
        <v>0.06</v>
      </c>
      <c r="P110" s="221">
        <v>0</v>
      </c>
      <c r="Q110" s="221">
        <f>ROUND(E110*P110,5)</f>
        <v>0</v>
      </c>
      <c r="R110" s="221"/>
      <c r="S110" s="221"/>
      <c r="T110" s="222">
        <v>0</v>
      </c>
      <c r="U110" s="221">
        <f>ROUND(E110*T110,2)</f>
        <v>0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127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>
        <v>101</v>
      </c>
      <c r="B111" s="218" t="s">
        <v>298</v>
      </c>
      <c r="C111" s="261" t="s">
        <v>299</v>
      </c>
      <c r="D111" s="220" t="s">
        <v>114</v>
      </c>
      <c r="E111" s="226">
        <v>1</v>
      </c>
      <c r="F111" s="228">
        <f>H111+J111</f>
        <v>0</v>
      </c>
      <c r="G111" s="228">
        <f>ROUND(E111*F111,2)</f>
        <v>0</v>
      </c>
      <c r="H111" s="229"/>
      <c r="I111" s="228">
        <f>ROUND(E111*H111,2)</f>
        <v>0</v>
      </c>
      <c r="J111" s="229"/>
      <c r="K111" s="228">
        <f>ROUND(E111*J111,2)</f>
        <v>0</v>
      </c>
      <c r="L111" s="228">
        <v>21</v>
      </c>
      <c r="M111" s="228">
        <f>G111*(1+L111/100)</f>
        <v>0</v>
      </c>
      <c r="N111" s="221">
        <v>1E-3</v>
      </c>
      <c r="O111" s="221">
        <f>ROUND(E111*N111,5)</f>
        <v>1E-3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127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>
        <v>102</v>
      </c>
      <c r="B112" s="218" t="s">
        <v>300</v>
      </c>
      <c r="C112" s="261" t="s">
        <v>301</v>
      </c>
      <c r="D112" s="220" t="s">
        <v>114</v>
      </c>
      <c r="E112" s="226">
        <v>10</v>
      </c>
      <c r="F112" s="228">
        <f>H112+J112</f>
        <v>0</v>
      </c>
      <c r="G112" s="228">
        <f>ROUND(E112*F112,2)</f>
        <v>0</v>
      </c>
      <c r="H112" s="229"/>
      <c r="I112" s="228">
        <f>ROUND(E112*H112,2)</f>
        <v>0</v>
      </c>
      <c r="J112" s="229"/>
      <c r="K112" s="228">
        <f>ROUND(E112*J112,2)</f>
        <v>0</v>
      </c>
      <c r="L112" s="228">
        <v>21</v>
      </c>
      <c r="M112" s="228">
        <f>G112*(1+L112/100)</f>
        <v>0</v>
      </c>
      <c r="N112" s="221">
        <v>1E-3</v>
      </c>
      <c r="O112" s="221">
        <f>ROUND(E112*N112,5)</f>
        <v>0.01</v>
      </c>
      <c r="P112" s="221">
        <v>0</v>
      </c>
      <c r="Q112" s="221">
        <f>ROUND(E112*P112,5)</f>
        <v>0</v>
      </c>
      <c r="R112" s="221"/>
      <c r="S112" s="221"/>
      <c r="T112" s="222">
        <v>0</v>
      </c>
      <c r="U112" s="221">
        <f>ROUND(E112*T112,2)</f>
        <v>0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96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>
        <v>103</v>
      </c>
      <c r="B113" s="218" t="s">
        <v>302</v>
      </c>
      <c r="C113" s="261" t="s">
        <v>303</v>
      </c>
      <c r="D113" s="220" t="s">
        <v>114</v>
      </c>
      <c r="E113" s="226">
        <v>1</v>
      </c>
      <c r="F113" s="228">
        <f>H113+J113</f>
        <v>0</v>
      </c>
      <c r="G113" s="228">
        <f>ROUND(E113*F113,2)</f>
        <v>0</v>
      </c>
      <c r="H113" s="229"/>
      <c r="I113" s="228">
        <f>ROUND(E113*H113,2)</f>
        <v>0</v>
      </c>
      <c r="J113" s="229"/>
      <c r="K113" s="228">
        <f>ROUND(E113*J113,2)</f>
        <v>0</v>
      </c>
      <c r="L113" s="228">
        <v>21</v>
      </c>
      <c r="M113" s="228">
        <f>G113*(1+L113/100)</f>
        <v>0</v>
      </c>
      <c r="N113" s="221">
        <v>1E-3</v>
      </c>
      <c r="O113" s="221">
        <f>ROUND(E113*N113,5)</f>
        <v>1E-3</v>
      </c>
      <c r="P113" s="221">
        <v>0</v>
      </c>
      <c r="Q113" s="221">
        <f>ROUND(E113*P113,5)</f>
        <v>0</v>
      </c>
      <c r="R113" s="221"/>
      <c r="S113" s="221"/>
      <c r="T113" s="222">
        <v>0</v>
      </c>
      <c r="U113" s="221">
        <f>ROUND(E113*T113,2)</f>
        <v>0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96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2">
        <v>104</v>
      </c>
      <c r="B114" s="218" t="s">
        <v>304</v>
      </c>
      <c r="C114" s="261" t="s">
        <v>305</v>
      </c>
      <c r="D114" s="220" t="s">
        <v>114</v>
      </c>
      <c r="E114" s="226">
        <v>1</v>
      </c>
      <c r="F114" s="228">
        <f>H114+J114</f>
        <v>0</v>
      </c>
      <c r="G114" s="228">
        <f>ROUND(E114*F114,2)</f>
        <v>0</v>
      </c>
      <c r="H114" s="229"/>
      <c r="I114" s="228">
        <f>ROUND(E114*H114,2)</f>
        <v>0</v>
      </c>
      <c r="J114" s="229"/>
      <c r="K114" s="228">
        <f>ROUND(E114*J114,2)</f>
        <v>0</v>
      </c>
      <c r="L114" s="228">
        <v>21</v>
      </c>
      <c r="M114" s="228">
        <f>G114*(1+L114/100)</f>
        <v>0</v>
      </c>
      <c r="N114" s="221">
        <v>0</v>
      </c>
      <c r="O114" s="221">
        <f>ROUND(E114*N114,5)</f>
        <v>0</v>
      </c>
      <c r="P114" s="221">
        <v>0</v>
      </c>
      <c r="Q114" s="221">
        <f>ROUND(E114*P114,5)</f>
        <v>0</v>
      </c>
      <c r="R114" s="221"/>
      <c r="S114" s="221"/>
      <c r="T114" s="222">
        <v>0</v>
      </c>
      <c r="U114" s="221">
        <f>ROUND(E114*T114,2)</f>
        <v>0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96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2">
        <v>105</v>
      </c>
      <c r="B115" s="218" t="s">
        <v>306</v>
      </c>
      <c r="C115" s="261" t="s">
        <v>307</v>
      </c>
      <c r="D115" s="220" t="s">
        <v>101</v>
      </c>
      <c r="E115" s="226">
        <v>0.87639999999999996</v>
      </c>
      <c r="F115" s="228">
        <f>H115+J115</f>
        <v>0</v>
      </c>
      <c r="G115" s="228">
        <f>ROUND(E115*F115,2)</f>
        <v>0</v>
      </c>
      <c r="H115" s="229"/>
      <c r="I115" s="228">
        <f>ROUND(E115*H115,2)</f>
        <v>0</v>
      </c>
      <c r="J115" s="229"/>
      <c r="K115" s="228">
        <f>ROUND(E115*J115,2)</f>
        <v>0</v>
      </c>
      <c r="L115" s="228">
        <v>21</v>
      </c>
      <c r="M115" s="228">
        <f>G115*(1+L115/100)</f>
        <v>0</v>
      </c>
      <c r="N115" s="221">
        <v>0</v>
      </c>
      <c r="O115" s="221">
        <f>ROUND(E115*N115,5)</f>
        <v>0</v>
      </c>
      <c r="P115" s="221">
        <v>0</v>
      </c>
      <c r="Q115" s="221">
        <f>ROUND(E115*P115,5)</f>
        <v>0</v>
      </c>
      <c r="R115" s="221"/>
      <c r="S115" s="221"/>
      <c r="T115" s="222">
        <v>1.5169999999999999</v>
      </c>
      <c r="U115" s="221">
        <f>ROUND(E115*T115,2)</f>
        <v>1.33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96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">
      <c r="A116" s="213" t="s">
        <v>91</v>
      </c>
      <c r="B116" s="219" t="s">
        <v>62</v>
      </c>
      <c r="C116" s="262" t="s">
        <v>63</v>
      </c>
      <c r="D116" s="223"/>
      <c r="E116" s="227"/>
      <c r="F116" s="230"/>
      <c r="G116" s="230">
        <f>SUMIF(AE117:AE119,"&lt;&gt;NOR",G117:G119)</f>
        <v>0</v>
      </c>
      <c r="H116" s="230"/>
      <c r="I116" s="230">
        <f>SUM(I117:I119)</f>
        <v>0</v>
      </c>
      <c r="J116" s="230"/>
      <c r="K116" s="230">
        <f>SUM(K117:K119)</f>
        <v>0</v>
      </c>
      <c r="L116" s="230"/>
      <c r="M116" s="230">
        <f>SUM(M117:M119)</f>
        <v>0</v>
      </c>
      <c r="N116" s="224"/>
      <c r="O116" s="224">
        <f>SUM(O117:O119)</f>
        <v>0.10181999999999999</v>
      </c>
      <c r="P116" s="224"/>
      <c r="Q116" s="224">
        <f>SUM(Q117:Q119)</f>
        <v>0</v>
      </c>
      <c r="R116" s="224"/>
      <c r="S116" s="224"/>
      <c r="T116" s="225"/>
      <c r="U116" s="224">
        <f>SUM(U117:U119)</f>
        <v>14.59</v>
      </c>
      <c r="AE116" t="s">
        <v>92</v>
      </c>
    </row>
    <row r="117" spans="1:60" ht="22.5" outlineLevel="1" x14ac:dyDescent="0.2">
      <c r="A117" s="212">
        <v>106</v>
      </c>
      <c r="B117" s="218" t="s">
        <v>308</v>
      </c>
      <c r="C117" s="261" t="s">
        <v>309</v>
      </c>
      <c r="D117" s="220" t="s">
        <v>215</v>
      </c>
      <c r="E117" s="226">
        <v>6</v>
      </c>
      <c r="F117" s="228">
        <f>H117+J117</f>
        <v>0</v>
      </c>
      <c r="G117" s="228">
        <f>ROUND(E117*F117,2)</f>
        <v>0</v>
      </c>
      <c r="H117" s="229"/>
      <c r="I117" s="228">
        <f>ROUND(E117*H117,2)</f>
        <v>0</v>
      </c>
      <c r="J117" s="229"/>
      <c r="K117" s="228">
        <f>ROUND(E117*J117,2)</f>
        <v>0</v>
      </c>
      <c r="L117" s="228">
        <v>21</v>
      </c>
      <c r="M117" s="228">
        <f>G117*(1+L117/100)</f>
        <v>0</v>
      </c>
      <c r="N117" s="221">
        <v>1.2970000000000001E-2</v>
      </c>
      <c r="O117" s="221">
        <f>ROUND(E117*N117,5)</f>
        <v>7.782E-2</v>
      </c>
      <c r="P117" s="221">
        <v>0</v>
      </c>
      <c r="Q117" s="221">
        <f>ROUND(E117*P117,5)</f>
        <v>0</v>
      </c>
      <c r="R117" s="221"/>
      <c r="S117" s="221"/>
      <c r="T117" s="222">
        <v>1.9</v>
      </c>
      <c r="U117" s="221">
        <f>ROUND(E117*T117,2)</f>
        <v>11.4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96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ht="22.5" outlineLevel="1" x14ac:dyDescent="0.2">
      <c r="A118" s="212">
        <v>107</v>
      </c>
      <c r="B118" s="218" t="s">
        <v>310</v>
      </c>
      <c r="C118" s="261" t="s">
        <v>311</v>
      </c>
      <c r="D118" s="220" t="s">
        <v>215</v>
      </c>
      <c r="E118" s="226">
        <v>2</v>
      </c>
      <c r="F118" s="228">
        <f>H118+J118</f>
        <v>0</v>
      </c>
      <c r="G118" s="228">
        <f>ROUND(E118*F118,2)</f>
        <v>0</v>
      </c>
      <c r="H118" s="229"/>
      <c r="I118" s="228">
        <f>ROUND(E118*H118,2)</f>
        <v>0</v>
      </c>
      <c r="J118" s="229"/>
      <c r="K118" s="228">
        <f>ROUND(E118*J118,2)</f>
        <v>0</v>
      </c>
      <c r="L118" s="228">
        <v>21</v>
      </c>
      <c r="M118" s="228">
        <f>G118*(1+L118/100)</f>
        <v>0</v>
      </c>
      <c r="N118" s="221">
        <v>1.2E-2</v>
      </c>
      <c r="O118" s="221">
        <f>ROUND(E118*N118,5)</f>
        <v>2.4E-2</v>
      </c>
      <c r="P118" s="221">
        <v>0</v>
      </c>
      <c r="Q118" s="221">
        <f>ROUND(E118*P118,5)</f>
        <v>0</v>
      </c>
      <c r="R118" s="221"/>
      <c r="S118" s="221"/>
      <c r="T118" s="222">
        <v>1.5</v>
      </c>
      <c r="U118" s="221">
        <f>ROUND(E118*T118,2)</f>
        <v>3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96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ht="22.5" outlineLevel="1" x14ac:dyDescent="0.2">
      <c r="A119" s="239">
        <v>108</v>
      </c>
      <c r="B119" s="240" t="s">
        <v>312</v>
      </c>
      <c r="C119" s="263" t="s">
        <v>313</v>
      </c>
      <c r="D119" s="241" t="s">
        <v>101</v>
      </c>
      <c r="E119" s="242">
        <v>0.11479</v>
      </c>
      <c r="F119" s="243">
        <f>H119+J119</f>
        <v>0</v>
      </c>
      <c r="G119" s="243">
        <f>ROUND(E119*F119,2)</f>
        <v>0</v>
      </c>
      <c r="H119" s="244"/>
      <c r="I119" s="243">
        <f>ROUND(E119*H119,2)</f>
        <v>0</v>
      </c>
      <c r="J119" s="244"/>
      <c r="K119" s="243">
        <f>ROUND(E119*J119,2)</f>
        <v>0</v>
      </c>
      <c r="L119" s="243">
        <v>21</v>
      </c>
      <c r="M119" s="243">
        <f>G119*(1+L119/100)</f>
        <v>0</v>
      </c>
      <c r="N119" s="245">
        <v>0</v>
      </c>
      <c r="O119" s="245">
        <f>ROUND(E119*N119,5)</f>
        <v>0</v>
      </c>
      <c r="P119" s="245">
        <v>0</v>
      </c>
      <c r="Q119" s="245">
        <f>ROUND(E119*P119,5)</f>
        <v>0</v>
      </c>
      <c r="R119" s="245"/>
      <c r="S119" s="245"/>
      <c r="T119" s="246">
        <v>1.667</v>
      </c>
      <c r="U119" s="245">
        <f>ROUND(E119*T119,2)</f>
        <v>0.19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96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x14ac:dyDescent="0.2">
      <c r="A120" s="6"/>
      <c r="B120" s="7" t="s">
        <v>314</v>
      </c>
      <c r="C120" s="264" t="s">
        <v>314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AC120">
        <v>12</v>
      </c>
      <c r="AD120">
        <v>21</v>
      </c>
    </row>
    <row r="121" spans="1:60" x14ac:dyDescent="0.2">
      <c r="A121" s="247"/>
      <c r="B121" s="248" t="s">
        <v>28</v>
      </c>
      <c r="C121" s="265" t="s">
        <v>314</v>
      </c>
      <c r="D121" s="249"/>
      <c r="E121" s="249"/>
      <c r="F121" s="249"/>
      <c r="G121" s="260">
        <f>G8+G27+G68+G116</f>
        <v>0</v>
      </c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AC121">
        <f>SUMIF(L7:L119,AC120,G7:G119)</f>
        <v>0</v>
      </c>
      <c r="AD121">
        <f>SUMIF(L7:L119,AD120,G7:G119)</f>
        <v>0</v>
      </c>
      <c r="AE121" t="s">
        <v>315</v>
      </c>
    </row>
    <row r="122" spans="1:60" x14ac:dyDescent="0.2">
      <c r="A122" s="6"/>
      <c r="B122" s="7" t="s">
        <v>314</v>
      </c>
      <c r="C122" s="264" t="s">
        <v>314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 x14ac:dyDescent="0.2">
      <c r="A123" s="6"/>
      <c r="B123" s="7" t="s">
        <v>314</v>
      </c>
      <c r="C123" s="264" t="s">
        <v>314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250" t="s">
        <v>316</v>
      </c>
      <c r="B124" s="250"/>
      <c r="C124" s="26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251"/>
      <c r="B125" s="252"/>
      <c r="C125" s="267"/>
      <c r="D125" s="252"/>
      <c r="E125" s="252"/>
      <c r="F125" s="252"/>
      <c r="G125" s="253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AE125" t="s">
        <v>317</v>
      </c>
    </row>
    <row r="126" spans="1:60" x14ac:dyDescent="0.2">
      <c r="A126" s="254"/>
      <c r="B126" s="255"/>
      <c r="C126" s="268"/>
      <c r="D126" s="255"/>
      <c r="E126" s="255"/>
      <c r="F126" s="255"/>
      <c r="G126" s="25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254"/>
      <c r="B127" s="255"/>
      <c r="C127" s="268"/>
      <c r="D127" s="255"/>
      <c r="E127" s="255"/>
      <c r="F127" s="255"/>
      <c r="G127" s="25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A128" s="254"/>
      <c r="B128" s="255"/>
      <c r="C128" s="268"/>
      <c r="D128" s="255"/>
      <c r="E128" s="255"/>
      <c r="F128" s="255"/>
      <c r="G128" s="25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257"/>
      <c r="B129" s="258"/>
      <c r="C129" s="269"/>
      <c r="D129" s="258"/>
      <c r="E129" s="258"/>
      <c r="F129" s="258"/>
      <c r="G129" s="259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6"/>
      <c r="B130" s="7" t="s">
        <v>314</v>
      </c>
      <c r="C130" s="264" t="s">
        <v>314</v>
      </c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C131" s="270"/>
      <c r="AE131" t="s">
        <v>318</v>
      </c>
    </row>
  </sheetData>
  <mergeCells count="6">
    <mergeCell ref="A1:G1"/>
    <mergeCell ref="C2:G2"/>
    <mergeCell ref="C3:G3"/>
    <mergeCell ref="C4:G4"/>
    <mergeCell ref="A124:C124"/>
    <mergeCell ref="A125:G129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Fabian</dc:creator>
  <cp:lastModifiedBy>Tomas Fabian</cp:lastModifiedBy>
  <cp:lastPrinted>2014-02-28T09:52:57Z</cp:lastPrinted>
  <dcterms:created xsi:type="dcterms:W3CDTF">2009-04-08T07:15:50Z</dcterms:created>
  <dcterms:modified xsi:type="dcterms:W3CDTF">2025-02-26T09:24:38Z</dcterms:modified>
</cp:coreProperties>
</file>